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8975" windowHeight="10710" firstSheet="7" activeTab="13"/>
  </bookViews>
  <sheets>
    <sheet name="1999-00" sheetId="14" r:id="rId1"/>
    <sheet name="2000-01" sheetId="13" r:id="rId2"/>
    <sheet name="2001-02" sheetId="12" r:id="rId3"/>
    <sheet name="2002-03" sheetId="11" r:id="rId4"/>
    <sheet name="2003-04" sheetId="10" r:id="rId5"/>
    <sheet name="2004-05" sheetId="9" r:id="rId6"/>
    <sheet name="2005-06" sheetId="8" r:id="rId7"/>
    <sheet name="2006-07" sheetId="7" r:id="rId8"/>
    <sheet name="2007-08" sheetId="6" r:id="rId9"/>
    <sheet name="2008-09" sheetId="17" r:id="rId10"/>
    <sheet name="2009-10" sheetId="18" r:id="rId11"/>
    <sheet name="2010-11" sheetId="19" r:id="rId12"/>
    <sheet name="2011-2012" sheetId="20" r:id="rId13"/>
    <sheet name="Total Details" sheetId="15" r:id="rId14"/>
  </sheets>
  <definedNames>
    <definedName name="_xlnm.Print_Area" localSheetId="8">'2007-08'!$A$1:$H$69</definedName>
  </definedNames>
  <calcPr calcId="145621"/>
</workbook>
</file>

<file path=xl/calcChain.xml><?xml version="1.0" encoding="utf-8"?>
<calcChain xmlns="http://schemas.openxmlformats.org/spreadsheetml/2006/main">
  <c r="F34" i="15" l="1"/>
  <c r="I34" i="15"/>
  <c r="J26" i="15"/>
  <c r="J34" i="15" s="1"/>
  <c r="H34" i="15"/>
  <c r="G34" i="15"/>
  <c r="J25" i="15"/>
  <c r="J24" i="15"/>
  <c r="J13" i="15" l="1"/>
  <c r="J23" i="15"/>
  <c r="J17" i="15" l="1"/>
  <c r="J22" i="15" l="1"/>
  <c r="J21" i="15"/>
  <c r="J20" i="15"/>
  <c r="J19" i="15"/>
  <c r="J18" i="15"/>
  <c r="J16" i="15"/>
  <c r="J15" i="15"/>
  <c r="J14" i="15"/>
  <c r="J12" i="15"/>
  <c r="J11" i="15"/>
  <c r="J10" i="15"/>
  <c r="J9" i="15"/>
  <c r="J8" i="15"/>
  <c r="J7" i="15"/>
  <c r="J6" i="15"/>
  <c r="J5" i="15"/>
  <c r="J4" i="15"/>
  <c r="J66" i="20" l="1"/>
  <c r="H63" i="19" l="1"/>
  <c r="J69" i="8"/>
  <c r="H54" i="20" l="1"/>
  <c r="H53" i="20"/>
  <c r="H52" i="20"/>
  <c r="H46" i="20" l="1"/>
  <c r="H47" i="20"/>
  <c r="H48" i="20"/>
  <c r="H49" i="20"/>
  <c r="H50" i="20"/>
  <c r="H51" i="20"/>
  <c r="H6" i="20" l="1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5" i="20"/>
  <c r="H4" i="20"/>
  <c r="F22" i="10" l="1"/>
  <c r="G63" i="20" l="1"/>
  <c r="G58" i="20"/>
  <c r="G65" i="20" l="1"/>
  <c r="I5" i="19"/>
  <c r="I6" i="19"/>
  <c r="H61" i="20"/>
  <c r="H62" i="20"/>
  <c r="E63" i="20"/>
  <c r="F63" i="20"/>
  <c r="D63" i="20"/>
  <c r="F58" i="20"/>
  <c r="F65" i="20" s="1"/>
  <c r="F66" i="20" s="1"/>
  <c r="E58" i="20"/>
  <c r="D58" i="20"/>
  <c r="C58" i="20"/>
  <c r="H57" i="20"/>
  <c r="I59" i="19"/>
  <c r="I55" i="19"/>
  <c r="I56" i="19"/>
  <c r="I57" i="19"/>
  <c r="I58" i="19"/>
  <c r="I60" i="19"/>
  <c r="I61" i="19"/>
  <c r="I54" i="19"/>
  <c r="I53" i="19"/>
  <c r="I52" i="19"/>
  <c r="I47" i="19"/>
  <c r="I48" i="19"/>
  <c r="I49" i="19"/>
  <c r="I50" i="19"/>
  <c r="I51" i="19"/>
  <c r="I46" i="19"/>
  <c r="I45" i="19"/>
  <c r="I44" i="19"/>
  <c r="I43" i="19"/>
  <c r="I42" i="19"/>
  <c r="I41" i="19"/>
  <c r="I40" i="19"/>
  <c r="I39" i="19"/>
  <c r="I38" i="19"/>
  <c r="I37" i="19"/>
  <c r="I36" i="19"/>
  <c r="E69" i="19"/>
  <c r="F69" i="19"/>
  <c r="G69" i="19"/>
  <c r="D69" i="19"/>
  <c r="I35" i="19"/>
  <c r="I34" i="19"/>
  <c r="I33" i="19"/>
  <c r="I32" i="19"/>
  <c r="I31" i="19"/>
  <c r="I30" i="19"/>
  <c r="C63" i="19"/>
  <c r="E63" i="19"/>
  <c r="E71" i="19"/>
  <c r="E72" i="19"/>
  <c r="F63" i="19"/>
  <c r="F71" i="19"/>
  <c r="F72" i="19"/>
  <c r="G63" i="19"/>
  <c r="D63" i="19"/>
  <c r="I28" i="19"/>
  <c r="I27" i="19"/>
  <c r="I25" i="19"/>
  <c r="I24" i="19"/>
  <c r="I26" i="19"/>
  <c r="I21" i="19"/>
  <c r="I22" i="19"/>
  <c r="I23" i="19"/>
  <c r="I62" i="19"/>
  <c r="I7" i="19"/>
  <c r="I8" i="19"/>
  <c r="I9" i="19"/>
  <c r="I13" i="19"/>
  <c r="I10" i="19"/>
  <c r="I11" i="19"/>
  <c r="I15" i="19"/>
  <c r="I16" i="19"/>
  <c r="I14" i="19"/>
  <c r="I17" i="19"/>
  <c r="I18" i="19"/>
  <c r="I19" i="19"/>
  <c r="I20" i="19"/>
  <c r="I29" i="19"/>
  <c r="I12" i="19"/>
  <c r="G45" i="18"/>
  <c r="G44" i="18"/>
  <c r="G43" i="18"/>
  <c r="G42" i="18"/>
  <c r="G41" i="18"/>
  <c r="G34" i="18"/>
  <c r="G35" i="18"/>
  <c r="G36" i="18"/>
  <c r="G37" i="18"/>
  <c r="G38" i="18"/>
  <c r="G39" i="18"/>
  <c r="G40" i="18"/>
  <c r="G30" i="18"/>
  <c r="G46" i="18"/>
  <c r="G33" i="18"/>
  <c r="G32" i="18"/>
  <c r="G31" i="18"/>
  <c r="G29" i="18"/>
  <c r="G28" i="18"/>
  <c r="G27" i="18"/>
  <c r="G26" i="18"/>
  <c r="G25" i="18"/>
  <c r="G24" i="18"/>
  <c r="G23" i="18"/>
  <c r="G22" i="18"/>
  <c r="G21" i="18"/>
  <c r="G50" i="18"/>
  <c r="G19" i="18"/>
  <c r="G18" i="18"/>
  <c r="G15" i="18"/>
  <c r="G14" i="18"/>
  <c r="G17" i="18"/>
  <c r="G6" i="18"/>
  <c r="G7" i="18"/>
  <c r="G8" i="18"/>
  <c r="G16" i="18"/>
  <c r="G9" i="18"/>
  <c r="G10" i="18"/>
  <c r="G11" i="18"/>
  <c r="G12" i="18"/>
  <c r="G13" i="18"/>
  <c r="G20" i="18"/>
  <c r="G5" i="18"/>
  <c r="G4" i="18"/>
  <c r="C47" i="18"/>
  <c r="F47" i="18"/>
  <c r="F52" i="18"/>
  <c r="F53" i="18"/>
  <c r="E47" i="18"/>
  <c r="E52" i="18"/>
  <c r="E53" i="18"/>
  <c r="D47" i="18"/>
  <c r="D52" i="18"/>
  <c r="G47" i="18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F61" i="6"/>
  <c r="G73" i="6"/>
  <c r="H39" i="17"/>
  <c r="H34" i="17"/>
  <c r="H23" i="17"/>
  <c r="H45" i="17"/>
  <c r="C80" i="17"/>
  <c r="D80" i="17"/>
  <c r="E80" i="17"/>
  <c r="F80" i="17"/>
  <c r="G80" i="17"/>
  <c r="H80" i="17"/>
  <c r="C75" i="17"/>
  <c r="C84" i="17" s="1"/>
  <c r="D75" i="17"/>
  <c r="D84" i="17" s="1"/>
  <c r="D85" i="17" s="1"/>
  <c r="E75" i="17"/>
  <c r="E84" i="17"/>
  <c r="E85" i="17" s="1"/>
  <c r="F75" i="17"/>
  <c r="F84" i="17" s="1"/>
  <c r="F85" i="17" s="1"/>
  <c r="G75" i="17"/>
  <c r="G84" i="17"/>
  <c r="H82" i="17"/>
  <c r="H79" i="17"/>
  <c r="H78" i="17"/>
  <c r="H15" i="17"/>
  <c r="H10" i="17"/>
  <c r="H11" i="17"/>
  <c r="H20" i="17"/>
  <c r="H6" i="17"/>
  <c r="H56" i="17"/>
  <c r="H42" i="17"/>
  <c r="H55" i="17"/>
  <c r="H12" i="17"/>
  <c r="H35" i="17"/>
  <c r="H28" i="17"/>
  <c r="H9" i="17"/>
  <c r="H51" i="17"/>
  <c r="H27" i="17"/>
  <c r="H32" i="17"/>
  <c r="H41" i="17"/>
  <c r="H29" i="17"/>
  <c r="H24" i="17"/>
  <c r="H4" i="17"/>
  <c r="H19" i="17"/>
  <c r="H40" i="17"/>
  <c r="H5" i="17"/>
  <c r="H26" i="17"/>
  <c r="H53" i="17"/>
  <c r="H36" i="17"/>
  <c r="H25" i="17"/>
  <c r="H7" i="17"/>
  <c r="H13" i="17"/>
  <c r="H50" i="17"/>
  <c r="H16" i="17"/>
  <c r="H43" i="17"/>
  <c r="H21" i="17"/>
  <c r="H49" i="17"/>
  <c r="H48" i="17"/>
  <c r="H37" i="17"/>
  <c r="H44" i="17"/>
  <c r="H33" i="17"/>
  <c r="H31" i="17"/>
  <c r="H18" i="17"/>
  <c r="H46" i="17"/>
  <c r="H14" i="17"/>
  <c r="H54" i="17"/>
  <c r="H52" i="17"/>
  <c r="H47" i="17"/>
  <c r="H8" i="17"/>
  <c r="H17" i="17"/>
  <c r="H30" i="17"/>
  <c r="H38" i="17"/>
  <c r="H75" i="17"/>
  <c r="H22" i="17"/>
  <c r="F66" i="6"/>
  <c r="F68" i="6"/>
  <c r="F69" i="6"/>
  <c r="G42" i="9"/>
  <c r="G48" i="9"/>
  <c r="G51" i="9"/>
  <c r="G52" i="9"/>
  <c r="H48" i="8"/>
  <c r="H47" i="8"/>
  <c r="H46" i="7"/>
  <c r="H54" i="8"/>
  <c r="H6" i="7"/>
  <c r="H5" i="7"/>
  <c r="G73" i="8"/>
  <c r="H72" i="8"/>
  <c r="H71" i="8"/>
  <c r="G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3" i="8"/>
  <c r="H52" i="8"/>
  <c r="H51" i="8"/>
  <c r="H50" i="8"/>
  <c r="H49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68" i="8"/>
  <c r="H7" i="7"/>
  <c r="H19" i="7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3" i="9"/>
  <c r="G44" i="9"/>
  <c r="G45" i="9"/>
  <c r="G46" i="9"/>
  <c r="G47" i="9"/>
  <c r="G49" i="9"/>
  <c r="G50" i="9"/>
  <c r="G53" i="9"/>
  <c r="G5" i="9"/>
  <c r="F54" i="9"/>
  <c r="F59" i="9"/>
  <c r="F61" i="9"/>
  <c r="F62" i="9"/>
  <c r="H54" i="7"/>
  <c r="H55" i="7"/>
  <c r="H56" i="7"/>
  <c r="E61" i="6"/>
  <c r="C61" i="6"/>
  <c r="D61" i="6"/>
  <c r="F55" i="14"/>
  <c r="F54" i="14"/>
  <c r="F53" i="14"/>
  <c r="F52" i="14"/>
  <c r="F37" i="14"/>
  <c r="F33" i="14"/>
  <c r="F24" i="14"/>
  <c r="F9" i="14"/>
  <c r="F8" i="14"/>
  <c r="F48" i="14"/>
  <c r="F46" i="14"/>
  <c r="F45" i="14"/>
  <c r="F44" i="14"/>
  <c r="F43" i="14"/>
  <c r="F42" i="14"/>
  <c r="F36" i="14"/>
  <c r="F35" i="14"/>
  <c r="F34" i="14"/>
  <c r="F32" i="14"/>
  <c r="F26" i="14"/>
  <c r="F23" i="14"/>
  <c r="F19" i="14"/>
  <c r="F18" i="14"/>
  <c r="F16" i="14"/>
  <c r="F15" i="14"/>
  <c r="F63" i="14"/>
  <c r="F7" i="14"/>
  <c r="F10" i="14"/>
  <c r="F11" i="14"/>
  <c r="F12" i="14"/>
  <c r="F13" i="14"/>
  <c r="F14" i="14"/>
  <c r="F17" i="14"/>
  <c r="F20" i="14"/>
  <c r="F21" i="14"/>
  <c r="F22" i="14"/>
  <c r="F25" i="14"/>
  <c r="F27" i="14"/>
  <c r="F28" i="14"/>
  <c r="F29" i="14"/>
  <c r="F30" i="14"/>
  <c r="F31" i="14"/>
  <c r="F38" i="14"/>
  <c r="F39" i="14"/>
  <c r="F40" i="14"/>
  <c r="F41" i="14"/>
  <c r="F47" i="14"/>
  <c r="F49" i="14"/>
  <c r="F50" i="14"/>
  <c r="F51" i="14"/>
  <c r="F56" i="14"/>
  <c r="F57" i="14"/>
  <c r="F58" i="14"/>
  <c r="F59" i="14"/>
  <c r="F60" i="14"/>
  <c r="F61" i="14"/>
  <c r="F62" i="14"/>
  <c r="F6" i="14"/>
  <c r="F5" i="14"/>
  <c r="F64" i="14"/>
  <c r="C69" i="14"/>
  <c r="C64" i="14"/>
  <c r="C71" i="14"/>
  <c r="D69" i="14"/>
  <c r="F69" i="14"/>
  <c r="D64" i="14"/>
  <c r="D71" i="14"/>
  <c r="D72" i="14"/>
  <c r="E69" i="14"/>
  <c r="E64" i="14"/>
  <c r="E71" i="14"/>
  <c r="E72" i="14"/>
  <c r="F68" i="14"/>
  <c r="F67" i="14"/>
  <c r="G100" i="13"/>
  <c r="G99" i="13"/>
  <c r="G97" i="13"/>
  <c r="G96" i="13"/>
  <c r="G93" i="13"/>
  <c r="G91" i="13"/>
  <c r="G86" i="13"/>
  <c r="G85" i="13"/>
  <c r="G84" i="13"/>
  <c r="G83" i="13"/>
  <c r="G79" i="13"/>
  <c r="G78" i="13"/>
  <c r="G75" i="13"/>
  <c r="G71" i="13"/>
  <c r="G52" i="13"/>
  <c r="G51" i="13"/>
  <c r="G50" i="13"/>
  <c r="G36" i="13"/>
  <c r="G37" i="13"/>
  <c r="G38" i="13"/>
  <c r="G39" i="13"/>
  <c r="G35" i="13"/>
  <c r="G24" i="13"/>
  <c r="G18" i="13"/>
  <c r="D102" i="13"/>
  <c r="D107" i="13"/>
  <c r="D109" i="13"/>
  <c r="D110" i="13"/>
  <c r="G66" i="13"/>
  <c r="G65" i="13"/>
  <c r="G64" i="13"/>
  <c r="G63" i="13"/>
  <c r="G62" i="13"/>
  <c r="G61" i="13"/>
  <c r="G60" i="13"/>
  <c r="G59" i="13"/>
  <c r="G58" i="13"/>
  <c r="G57" i="13"/>
  <c r="G49" i="13"/>
  <c r="G48" i="13"/>
  <c r="G47" i="13"/>
  <c r="G46" i="13"/>
  <c r="G45" i="13"/>
  <c r="G44" i="13"/>
  <c r="G43" i="13"/>
  <c r="G42" i="13"/>
  <c r="G41" i="13"/>
  <c r="G40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20" i="13"/>
  <c r="G19" i="13"/>
  <c r="G17" i="13"/>
  <c r="G16" i="13"/>
  <c r="G11" i="13"/>
  <c r="G15" i="13"/>
  <c r="G10" i="13"/>
  <c r="G9" i="13"/>
  <c r="G8" i="13"/>
  <c r="G7" i="13"/>
  <c r="G90" i="13"/>
  <c r="G82" i="13"/>
  <c r="G81" i="13"/>
  <c r="G74" i="13"/>
  <c r="G73" i="13"/>
  <c r="G12" i="13"/>
  <c r="G13" i="13"/>
  <c r="G14" i="13"/>
  <c r="G25" i="13"/>
  <c r="G53" i="13"/>
  <c r="G54" i="13"/>
  <c r="G55" i="13"/>
  <c r="G56" i="13"/>
  <c r="G67" i="13"/>
  <c r="G68" i="13"/>
  <c r="G69" i="13"/>
  <c r="G70" i="13"/>
  <c r="G72" i="13"/>
  <c r="G76" i="13"/>
  <c r="G77" i="13"/>
  <c r="G80" i="13"/>
  <c r="G87" i="13"/>
  <c r="G88" i="13"/>
  <c r="G89" i="13"/>
  <c r="G92" i="13"/>
  <c r="G94" i="13"/>
  <c r="G95" i="13"/>
  <c r="G98" i="13"/>
  <c r="G101" i="13"/>
  <c r="G6" i="13"/>
  <c r="G5" i="13"/>
  <c r="F78" i="12"/>
  <c r="F76" i="12"/>
  <c r="F74" i="12"/>
  <c r="F72" i="12"/>
  <c r="F70" i="12"/>
  <c r="F69" i="12"/>
  <c r="F66" i="12"/>
  <c r="F59" i="12"/>
  <c r="F55" i="12"/>
  <c r="F51" i="12"/>
  <c r="F49" i="12"/>
  <c r="F40" i="12"/>
  <c r="F39" i="12"/>
  <c r="F36" i="12"/>
  <c r="F35" i="12"/>
  <c r="F34" i="12"/>
  <c r="F31" i="12"/>
  <c r="F30" i="12"/>
  <c r="F28" i="12"/>
  <c r="F26" i="12"/>
  <c r="F23" i="12"/>
  <c r="F14" i="12"/>
  <c r="F12" i="12"/>
  <c r="F5" i="12"/>
  <c r="F80" i="12"/>
  <c r="F6" i="12"/>
  <c r="F73" i="12"/>
  <c r="F64" i="12"/>
  <c r="F54" i="12"/>
  <c r="F52" i="12"/>
  <c r="F43" i="12"/>
  <c r="F44" i="12"/>
  <c r="F45" i="12"/>
  <c r="F38" i="12"/>
  <c r="F29" i="12"/>
  <c r="F27" i="12"/>
  <c r="F22" i="12"/>
  <c r="F24" i="12"/>
  <c r="F20" i="12"/>
  <c r="F16" i="12"/>
  <c r="F13" i="12"/>
  <c r="F10" i="12"/>
  <c r="F9" i="12"/>
  <c r="F7" i="12"/>
  <c r="F77" i="12"/>
  <c r="F75" i="12"/>
  <c r="F71" i="12"/>
  <c r="F68" i="12"/>
  <c r="F67" i="12"/>
  <c r="F65" i="12"/>
  <c r="F63" i="12"/>
  <c r="F62" i="12"/>
  <c r="F61" i="12"/>
  <c r="F60" i="12"/>
  <c r="F58" i="12"/>
  <c r="F57" i="12"/>
  <c r="F56" i="12"/>
  <c r="F53" i="12"/>
  <c r="F50" i="12"/>
  <c r="F48" i="12"/>
  <c r="F47" i="12"/>
  <c r="F46" i="12"/>
  <c r="F42" i="12"/>
  <c r="F41" i="12"/>
  <c r="F37" i="12"/>
  <c r="F33" i="12"/>
  <c r="F32" i="12"/>
  <c r="F25" i="12"/>
  <c r="F21" i="12"/>
  <c r="F19" i="12"/>
  <c r="F18" i="12"/>
  <c r="F17" i="12"/>
  <c r="F15" i="12"/>
  <c r="F11" i="12"/>
  <c r="F79" i="12"/>
  <c r="F8" i="12"/>
  <c r="F58" i="11"/>
  <c r="F55" i="11"/>
  <c r="F54" i="11"/>
  <c r="F53" i="11"/>
  <c r="F50" i="11"/>
  <c r="F41" i="11"/>
  <c r="F38" i="11"/>
  <c r="F33" i="11"/>
  <c r="F32" i="11"/>
  <c r="F31" i="11"/>
  <c r="F29" i="11"/>
  <c r="F24" i="11"/>
  <c r="F23" i="11"/>
  <c r="F22" i="11"/>
  <c r="F13" i="11"/>
  <c r="F12" i="11"/>
  <c r="F10" i="11"/>
  <c r="F49" i="11"/>
  <c r="F47" i="11"/>
  <c r="F44" i="11"/>
  <c r="F26" i="11"/>
  <c r="F19" i="11"/>
  <c r="F16" i="11"/>
  <c r="F15" i="11"/>
  <c r="F17" i="11"/>
  <c r="F14" i="11"/>
  <c r="F11" i="11"/>
  <c r="F9" i="11"/>
  <c r="F8" i="11"/>
  <c r="F6" i="11"/>
  <c r="F18" i="11"/>
  <c r="F20" i="11"/>
  <c r="F21" i="11"/>
  <c r="F25" i="11"/>
  <c r="F27" i="11"/>
  <c r="F28" i="11"/>
  <c r="F30" i="11"/>
  <c r="F34" i="11"/>
  <c r="F35" i="11"/>
  <c r="F36" i="11"/>
  <c r="F37" i="11"/>
  <c r="F39" i="11"/>
  <c r="F40" i="11"/>
  <c r="F42" i="11"/>
  <c r="F43" i="11"/>
  <c r="F45" i="11"/>
  <c r="F46" i="11"/>
  <c r="F48" i="11"/>
  <c r="F51" i="11"/>
  <c r="F52" i="11"/>
  <c r="F56" i="11"/>
  <c r="F57" i="11"/>
  <c r="F7" i="11"/>
  <c r="F5" i="11"/>
  <c r="C66" i="6"/>
  <c r="G66" i="6"/>
  <c r="D66" i="6"/>
  <c r="D68" i="6"/>
  <c r="D69" i="6"/>
  <c r="E66" i="6"/>
  <c r="C68" i="6"/>
  <c r="E68" i="6"/>
  <c r="E69" i="6"/>
  <c r="G64" i="6"/>
  <c r="G65" i="6"/>
  <c r="F69" i="10"/>
  <c r="F70" i="10"/>
  <c r="F68" i="10"/>
  <c r="F61" i="10"/>
  <c r="F59" i="10"/>
  <c r="F58" i="10"/>
  <c r="F57" i="10"/>
  <c r="F56" i="10"/>
  <c r="F55" i="10"/>
  <c r="F51" i="10"/>
  <c r="F50" i="10"/>
  <c r="F49" i="10"/>
  <c r="F44" i="10"/>
  <c r="F43" i="10"/>
  <c r="F41" i="10"/>
  <c r="F39" i="10"/>
  <c r="F33" i="10"/>
  <c r="F32" i="10"/>
  <c r="F31" i="10"/>
  <c r="F30" i="10"/>
  <c r="F29" i="10"/>
  <c r="F28" i="10"/>
  <c r="F27" i="10"/>
  <c r="F26" i="10"/>
  <c r="F25" i="10"/>
  <c r="F24" i="10"/>
  <c r="F23" i="10"/>
  <c r="F21" i="10"/>
  <c r="F20" i="10"/>
  <c r="F19" i="10"/>
  <c r="F12" i="10"/>
  <c r="F11" i="10"/>
  <c r="F6" i="10"/>
  <c r="F7" i="10"/>
  <c r="F75" i="10"/>
  <c r="F8" i="10"/>
  <c r="F67" i="10"/>
  <c r="F65" i="10"/>
  <c r="F64" i="10"/>
  <c r="F63" i="10"/>
  <c r="F62" i="10"/>
  <c r="F60" i="10"/>
  <c r="F54" i="10"/>
  <c r="F53" i="10"/>
  <c r="F52" i="10"/>
  <c r="F48" i="10"/>
  <c r="F47" i="10"/>
  <c r="F46" i="10"/>
  <c r="F40" i="10"/>
  <c r="F37" i="10"/>
  <c r="F36" i="10"/>
  <c r="F16" i="10"/>
  <c r="F74" i="10"/>
  <c r="F10" i="10"/>
  <c r="F13" i="10"/>
  <c r="F14" i="10"/>
  <c r="F15" i="10"/>
  <c r="F17" i="10"/>
  <c r="F18" i="10"/>
  <c r="F34" i="10"/>
  <c r="F35" i="10"/>
  <c r="F38" i="10"/>
  <c r="F42" i="10"/>
  <c r="F45" i="10"/>
  <c r="F66" i="10"/>
  <c r="F71" i="10"/>
  <c r="F72" i="10"/>
  <c r="F73" i="10"/>
  <c r="F9" i="10"/>
  <c r="F5" i="10"/>
  <c r="C107" i="13"/>
  <c r="C102" i="13"/>
  <c r="C109" i="13"/>
  <c r="E107" i="13"/>
  <c r="G107" i="13"/>
  <c r="E102" i="13"/>
  <c r="E109" i="13"/>
  <c r="E110" i="13"/>
  <c r="F107" i="13"/>
  <c r="F102" i="13"/>
  <c r="F109" i="13"/>
  <c r="F110" i="13"/>
  <c r="G106" i="13"/>
  <c r="G105" i="13"/>
  <c r="G102" i="13"/>
  <c r="C85" i="12"/>
  <c r="C80" i="12"/>
  <c r="C87" i="12"/>
  <c r="D85" i="12"/>
  <c r="F85" i="12"/>
  <c r="D80" i="12"/>
  <c r="E85" i="12"/>
  <c r="E80" i="12"/>
  <c r="E87" i="12"/>
  <c r="E88" i="12"/>
  <c r="F84" i="12"/>
  <c r="F83" i="12"/>
  <c r="C64" i="11"/>
  <c r="C59" i="11"/>
  <c r="C66" i="11"/>
  <c r="D64" i="11"/>
  <c r="F64" i="11"/>
  <c r="D59" i="11"/>
  <c r="D66" i="11"/>
  <c r="D67" i="11"/>
  <c r="E64" i="11"/>
  <c r="E59" i="11"/>
  <c r="E66" i="11"/>
  <c r="E67" i="11"/>
  <c r="F63" i="11"/>
  <c r="F62" i="11"/>
  <c r="F59" i="11"/>
  <c r="C80" i="10"/>
  <c r="C75" i="10"/>
  <c r="C82" i="10"/>
  <c r="D80" i="10"/>
  <c r="F80" i="10"/>
  <c r="D75" i="10"/>
  <c r="E80" i="10"/>
  <c r="E75" i="10"/>
  <c r="E82" i="10" s="1"/>
  <c r="F79" i="10"/>
  <c r="F78" i="10"/>
  <c r="C59" i="9"/>
  <c r="C54" i="9"/>
  <c r="C61" i="9"/>
  <c r="D59" i="9"/>
  <c r="G59" i="9"/>
  <c r="D54" i="9"/>
  <c r="D61" i="9"/>
  <c r="D62" i="9"/>
  <c r="E59" i="9"/>
  <c r="E54" i="9"/>
  <c r="E61" i="9"/>
  <c r="E62" i="9"/>
  <c r="G58" i="9"/>
  <c r="G57" i="9"/>
  <c r="G54" i="9"/>
  <c r="C73" i="8"/>
  <c r="C68" i="8"/>
  <c r="C75" i="8"/>
  <c r="D73" i="8"/>
  <c r="D68" i="8"/>
  <c r="D75" i="8"/>
  <c r="E73" i="8"/>
  <c r="E68" i="8"/>
  <c r="E75" i="8"/>
  <c r="E76" i="8"/>
  <c r="F73" i="8"/>
  <c r="F68" i="8"/>
  <c r="F75" i="8"/>
  <c r="F76" i="8"/>
  <c r="H73" i="8"/>
  <c r="D76" i="8"/>
  <c r="H64" i="7"/>
  <c r="H44" i="7"/>
  <c r="H42" i="7"/>
  <c r="H40" i="7"/>
  <c r="H50" i="7"/>
  <c r="H39" i="7"/>
  <c r="H34" i="7"/>
  <c r="H22" i="7"/>
  <c r="H18" i="7"/>
  <c r="H13" i="7"/>
  <c r="H62" i="7"/>
  <c r="H61" i="7"/>
  <c r="H41" i="7"/>
  <c r="H24" i="7"/>
  <c r="H10" i="7"/>
  <c r="D80" i="7"/>
  <c r="D75" i="7"/>
  <c r="D82" i="7"/>
  <c r="D83" i="7"/>
  <c r="H74" i="7"/>
  <c r="H73" i="7"/>
  <c r="H72" i="7"/>
  <c r="H71" i="7"/>
  <c r="H70" i="7"/>
  <c r="H69" i="7"/>
  <c r="H67" i="7"/>
  <c r="H66" i="7"/>
  <c r="H65" i="7"/>
  <c r="H63" i="7"/>
  <c r="H60" i="7"/>
  <c r="H57" i="7"/>
  <c r="H59" i="7"/>
  <c r="H58" i="7"/>
  <c r="H53" i="7"/>
  <c r="H52" i="7"/>
  <c r="H49" i="7"/>
  <c r="H45" i="7"/>
  <c r="H43" i="7"/>
  <c r="H38" i="7"/>
  <c r="H37" i="7"/>
  <c r="H36" i="7"/>
  <c r="H35" i="7"/>
  <c r="H33" i="7"/>
  <c r="H32" i="7"/>
  <c r="H31" i="7"/>
  <c r="H47" i="7"/>
  <c r="H48" i="7"/>
  <c r="H51" i="7"/>
  <c r="C80" i="7"/>
  <c r="C75" i="7"/>
  <c r="C82" i="7"/>
  <c r="E80" i="7"/>
  <c r="H80" i="7"/>
  <c r="E75" i="7"/>
  <c r="E82" i="7"/>
  <c r="E83" i="7"/>
  <c r="F80" i="7"/>
  <c r="F75" i="7"/>
  <c r="F82" i="7"/>
  <c r="F83" i="7"/>
  <c r="H79" i="7"/>
  <c r="H78" i="7"/>
  <c r="H8" i="7"/>
  <c r="H9" i="7"/>
  <c r="H11" i="7"/>
  <c r="H12" i="7"/>
  <c r="H14" i="7"/>
  <c r="H15" i="7"/>
  <c r="H16" i="7"/>
  <c r="H17" i="7"/>
  <c r="H20" i="7"/>
  <c r="H21" i="7"/>
  <c r="H23" i="7"/>
  <c r="H25" i="7"/>
  <c r="H26" i="7"/>
  <c r="H27" i="7"/>
  <c r="H28" i="7"/>
  <c r="H29" i="7"/>
  <c r="H30" i="7"/>
  <c r="H68" i="7"/>
  <c r="H75" i="7"/>
  <c r="G75" i="7"/>
  <c r="C69" i="6"/>
  <c r="C83" i="10"/>
  <c r="G61" i="9"/>
  <c r="G62" i="9"/>
  <c r="C62" i="9"/>
  <c r="C110" i="13"/>
  <c r="C88" i="12"/>
  <c r="D71" i="19"/>
  <c r="D72" i="19"/>
  <c r="G71" i="19"/>
  <c r="G72" i="19"/>
  <c r="I63" i="19"/>
  <c r="D65" i="20"/>
  <c r="D66" i="20" s="1"/>
  <c r="G52" i="18"/>
  <c r="G53" i="18"/>
  <c r="D53" i="18"/>
  <c r="G109" i="13"/>
  <c r="G110" i="13"/>
  <c r="H82" i="7"/>
  <c r="H83" i="7"/>
  <c r="C83" i="7"/>
  <c r="H75" i="8"/>
  <c r="H76" i="8"/>
  <c r="C76" i="8"/>
  <c r="F66" i="11"/>
  <c r="F67" i="11"/>
  <c r="G68" i="6"/>
  <c r="G69" i="6"/>
  <c r="C72" i="14"/>
  <c r="F71" i="14"/>
  <c r="F72" i="14"/>
  <c r="C67" i="11"/>
  <c r="D82" i="10"/>
  <c r="D83" i="10"/>
  <c r="D87" i="12"/>
  <c r="D88" i="12"/>
  <c r="F87" i="12"/>
  <c r="F88" i="12"/>
  <c r="H63" i="20" l="1"/>
  <c r="E65" i="20"/>
  <c r="E66" i="20" s="1"/>
  <c r="H84" i="17"/>
  <c r="H85" i="17" s="1"/>
  <c r="C85" i="17"/>
  <c r="F82" i="10"/>
  <c r="F83" i="10" s="1"/>
  <c r="E83" i="10"/>
  <c r="H58" i="20"/>
  <c r="H65" i="20" s="1"/>
  <c r="H66" i="20" l="1"/>
  <c r="H67" i="20"/>
</calcChain>
</file>

<file path=xl/sharedStrings.xml><?xml version="1.0" encoding="utf-8"?>
<sst xmlns="http://schemas.openxmlformats.org/spreadsheetml/2006/main" count="2059" uniqueCount="1230">
  <si>
    <t>Programs de Ayuda</t>
  </si>
  <si>
    <t>Computer purchase</t>
  </si>
  <si>
    <t>Starry Night Concert Series</t>
  </si>
  <si>
    <t>Sisters Rodeo</t>
  </si>
  <si>
    <t>Production and purchase of ESPN commercial</t>
  </si>
  <si>
    <t>Endowed Scholarship Program</t>
  </si>
  <si>
    <t>Operational expenses</t>
  </si>
  <si>
    <t>Bring artist Obo Addy to event</t>
  </si>
  <si>
    <t>Construction costs</t>
  </si>
  <si>
    <t>Various projects</t>
  </si>
  <si>
    <t>Opportunities Unlimited</t>
  </si>
  <si>
    <t>Programs for at-risk youth</t>
  </si>
  <si>
    <t>STARS Foundation</t>
  </si>
  <si>
    <t>Sponsorship of corporate tables</t>
  </si>
  <si>
    <t>Presentation video production and consulting</t>
  </si>
  <si>
    <t>Interfaith Volunteer Caregivers</t>
  </si>
  <si>
    <t>:Friendly Visit" Project</t>
  </si>
  <si>
    <t>Hospice of Redmond</t>
  </si>
  <si>
    <t>Various programs</t>
  </si>
  <si>
    <t>Sponsorship of table</t>
  </si>
  <si>
    <t>Assist completion of new shelter project</t>
  </si>
  <si>
    <t>Remodel office space</t>
  </si>
  <si>
    <t>Central Oregon Workforce Investment Board</t>
  </si>
  <si>
    <t>Facility costs</t>
  </si>
  <si>
    <t>G. Graham</t>
  </si>
  <si>
    <t>"Breaking Barriers" cognitive restructuring program</t>
  </si>
  <si>
    <t>Part-time director to manage July 4th events</t>
  </si>
  <si>
    <t>Central Oregon Parks and Recreation District</t>
  </si>
  <si>
    <t>Lighting for BMX track</t>
  </si>
  <si>
    <t>Educational and training equipment</t>
  </si>
  <si>
    <t>Marketing piece</t>
  </si>
  <si>
    <t>Offset facility rental cost for non-profits</t>
  </si>
  <si>
    <t>Table for fundraiser</t>
  </si>
  <si>
    <t>Marketing materials and golf cart for tours</t>
  </si>
  <si>
    <t>Tri-County Rural Health Council</t>
  </si>
  <si>
    <t>Debit to offset Fair expenses</t>
  </si>
  <si>
    <t>Oregon High Desert Horse Show</t>
  </si>
  <si>
    <t>Central Oregon Arts Association</t>
  </si>
  <si>
    <t>Art Station</t>
  </si>
  <si>
    <t>Activities building</t>
  </si>
  <si>
    <t>Steve Swisher Fund</t>
  </si>
  <si>
    <t>Oregon Children's Foundation</t>
  </si>
  <si>
    <t>Bend High Choir</t>
  </si>
  <si>
    <t>National Festival of States in Washington, DC</t>
  </si>
  <si>
    <t>REDAP</t>
  </si>
  <si>
    <t>Replace office computer</t>
  </si>
  <si>
    <t>Central Oregon Broadband Access Feasibility Study</t>
  </si>
  <si>
    <t>Virtue Ministries</t>
  </si>
  <si>
    <t>Virtue Ministries (Bridge of Hope)</t>
  </si>
  <si>
    <t>Computers</t>
  </si>
  <si>
    <t>COAA</t>
  </si>
  <si>
    <t>Human Services Public Arts Project</t>
  </si>
  <si>
    <t>Canine Unit</t>
  </si>
  <si>
    <t>Christmas Baskets</t>
  </si>
  <si>
    <t>Thermal Imaging Camera</t>
  </si>
  <si>
    <t>Targeted Area Trap and Alter Project</t>
  </si>
  <si>
    <t>Cargo Trailer</t>
  </si>
  <si>
    <t>Volunteer Program</t>
  </si>
  <si>
    <t>Teen Mom Program and Bridges of Hope Program</t>
  </si>
  <si>
    <t>Scholarship for Anthony Bozilov</t>
  </si>
  <si>
    <t>Rodeo Finals</t>
  </si>
  <si>
    <t>Sponsorship of Senior Fair</t>
  </si>
  <si>
    <t>Big Brothers Big Sisters of Central Oregon</t>
  </si>
  <si>
    <t>Poster project</t>
  </si>
  <si>
    <t>Lighted sign</t>
  </si>
  <si>
    <t>Donation in name of george Goshert</t>
  </si>
  <si>
    <t>Community youth services projects</t>
  </si>
  <si>
    <t>Purchase music equipment</t>
  </si>
  <si>
    <t>Sisters Rodeo Association</t>
  </si>
  <si>
    <t>Partnership in production of commercial</t>
  </si>
  <si>
    <t>Hospice of Redmond, Sisters, Grant County</t>
  </si>
  <si>
    <t>Banner project</t>
  </si>
  <si>
    <t>Hospice functions</t>
  </si>
  <si>
    <t>Video</t>
  </si>
  <si>
    <t>United Senior Citizens of Bend</t>
  </si>
  <si>
    <t>Sharon Reed</t>
  </si>
  <si>
    <t>Lois Wolcott</t>
  </si>
  <si>
    <t>Inmate lodging</t>
  </si>
  <si>
    <t>Manhattan Leasing</t>
  </si>
  <si>
    <t>Shopko</t>
  </si>
  <si>
    <t>Inmate necessities</t>
  </si>
  <si>
    <t>Golf sponsorship</t>
  </si>
  <si>
    <t>Shopko, Wal-Mart, Fred Meyer, Dr. Burzynski</t>
  </si>
  <si>
    <t>Benefit</t>
  </si>
  <si>
    <t>Virtue Ministries (credit)</t>
  </si>
  <si>
    <t>Credit previous check</t>
  </si>
  <si>
    <t>Inn at the City</t>
  </si>
  <si>
    <t>TOTAL</t>
  </si>
  <si>
    <t>Class of 2009</t>
  </si>
  <si>
    <t>Network of Volunteer Administrators (NOVA)</t>
  </si>
  <si>
    <t>Outside Kennels</t>
  </si>
  <si>
    <t>Sisters Organization for Activities and Recreation (SOAR)</t>
  </si>
  <si>
    <t>Bend Paddle Trail Alliance</t>
  </si>
  <si>
    <t>Oregon State Golden Gloves Tournament</t>
  </si>
  <si>
    <t>Insurance Premium</t>
  </si>
  <si>
    <t>Internship Program</t>
  </si>
  <si>
    <t>Rodeo Promotion</t>
  </si>
  <si>
    <t>Trip/Dinner Washington DC</t>
  </si>
  <si>
    <t>Family Access Network Foundation</t>
  </si>
  <si>
    <t>Bend Habitat for Humanity</t>
  </si>
  <si>
    <t>Alford Village Initial Engineering</t>
  </si>
  <si>
    <t>Central Oregon Youth Investment Foundation</t>
  </si>
  <si>
    <t>Big Brothers and Big Sisters of Central Oregon</t>
  </si>
  <si>
    <t>Bowl For Kids Sake</t>
  </si>
  <si>
    <t>Five C's Project</t>
  </si>
  <si>
    <t>501(c)3 application process</t>
  </si>
  <si>
    <t>Arts Mentoring</t>
  </si>
  <si>
    <t>Network of Volunteer Administrators</t>
  </si>
  <si>
    <t>Volunteer of the Year</t>
  </si>
  <si>
    <t>Des Chutes Historic Museum - Evening of Nostalgia</t>
  </si>
  <si>
    <t>Community Action Team of Sisters (CATS)</t>
  </si>
  <si>
    <t>Leadership Summit</t>
  </si>
  <si>
    <t>Nature of Words, The</t>
  </si>
  <si>
    <t>Central Oregon Fire Prevention Coop (COFPC)</t>
  </si>
  <si>
    <t>Nature of Words 2008</t>
  </si>
  <si>
    <t>Beyond the Flames, Newspaper Insert</t>
  </si>
  <si>
    <t>Challenge Obstacle Course</t>
  </si>
  <si>
    <t>Head Start Renovation</t>
  </si>
  <si>
    <t>Head Start Pajama Project</t>
  </si>
  <si>
    <t>Explore Central Oregon's Waterways</t>
  </si>
  <si>
    <t>Kashmir Family Aid</t>
  </si>
  <si>
    <t>Project Pakistan</t>
  </si>
  <si>
    <t>Art Show 2008</t>
  </si>
  <si>
    <t>Sensory Trail Development Improvement Project – Phase II</t>
  </si>
  <si>
    <t>Start-up Funding for Interim Director</t>
  </si>
  <si>
    <t>Repair and Maintenance</t>
  </si>
  <si>
    <t>Canyon Arts Pavilion</t>
  </si>
  <si>
    <t>Fair and Expo Grant Program</t>
  </si>
  <si>
    <t>Clinic Improvements and Education Campaign</t>
  </si>
  <si>
    <t>Medical Equipment and Denture Scholarships</t>
  </si>
  <si>
    <t>Deschutes County Weed Advisory Board</t>
  </si>
  <si>
    <t>La Pine Park and Recreation</t>
  </si>
  <si>
    <t>Teen Lounge</t>
  </si>
  <si>
    <t>Send members to Nationals</t>
  </si>
  <si>
    <t>10th Annual Rodeo</t>
  </si>
  <si>
    <t>Computer Network Upgrades</t>
  </si>
  <si>
    <t>Oregon High School Equestrian Teams</t>
  </si>
  <si>
    <t>State Championship</t>
  </si>
  <si>
    <t>Melton</t>
  </si>
  <si>
    <t>Music on the Green Concert Series</t>
  </si>
  <si>
    <t>Deschutes Child Neglect Summit</t>
  </si>
  <si>
    <t>Deschutes County Healthy Beginnings</t>
  </si>
  <si>
    <t>Expanded Services - Health Access</t>
  </si>
  <si>
    <t>ETO Software Consultation</t>
  </si>
  <si>
    <t>Summer Kids Program</t>
  </si>
  <si>
    <t>Golf Tournament Fundraiser</t>
  </si>
  <si>
    <t>NeighborImpact</t>
  </si>
  <si>
    <t>Head Start Mobile Dental Van</t>
  </si>
  <si>
    <t>2006 and 2007 Elections</t>
  </si>
  <si>
    <t>Transportation Services</t>
  </si>
  <si>
    <t>Offset facility rental to non-profits</t>
  </si>
  <si>
    <t>County Fair Bus Program</t>
  </si>
  <si>
    <t>Educational Campaign and Technology Upgrade</t>
  </si>
  <si>
    <t>Scholarship for Youth Activites and Childcare</t>
  </si>
  <si>
    <t>Operation School Bell</t>
  </si>
  <si>
    <t>Assistance League of Bend (ALB)</t>
  </si>
  <si>
    <t>Project Homeless Connect 2007</t>
  </si>
  <si>
    <t>Expanding cultural tourism in Central Oregon</t>
  </si>
  <si>
    <t xml:space="preserve">United Way </t>
  </si>
  <si>
    <t>Project Homeless Connect</t>
  </si>
  <si>
    <t>Drill Team Support</t>
  </si>
  <si>
    <t>Redmond School District</t>
  </si>
  <si>
    <t xml:space="preserve">Head Start  </t>
  </si>
  <si>
    <t>Emergency Support for Food Bank</t>
  </si>
  <si>
    <t>SSJ Inc. (Sisters Outdoor Quilt Show)</t>
  </si>
  <si>
    <t>Crash bars and other security requirements</t>
  </si>
  <si>
    <t>2009 La Pine Rodeo</t>
  </si>
  <si>
    <t>National Alliance of Mental Health (NAMI)</t>
  </si>
  <si>
    <t>Sol Wachtler Presentation</t>
  </si>
  <si>
    <t>ARTS Discovery</t>
  </si>
  <si>
    <t>Society of Ropeway Technicians (SORT)</t>
  </si>
  <si>
    <t>New Generations Early Childhood Development Center</t>
  </si>
  <si>
    <t>Initial Organizational Promotion</t>
  </si>
  <si>
    <t>Remodel Facility</t>
  </si>
  <si>
    <t>Wildfire Mitigation Prject</t>
  </si>
  <si>
    <t>Deschutes River Woods Evacuation Signs Project</t>
  </si>
  <si>
    <t>Dark Room Ventiliation</t>
  </si>
  <si>
    <t>Project Wildfire Conference</t>
  </si>
  <si>
    <t>Bend La Pine School District</t>
  </si>
  <si>
    <t>Donna Beegle Community Event</t>
  </si>
  <si>
    <t>Coyote Trails School of Nature</t>
  </si>
  <si>
    <t>Women Making Change</t>
  </si>
  <si>
    <t>School Orchestra - String Bass</t>
  </si>
  <si>
    <t>Cascade Middle School</t>
  </si>
  <si>
    <t>Operations</t>
  </si>
  <si>
    <t>BendFilm Festival - Filmaker Travel Assistance</t>
  </si>
  <si>
    <t>Community Center Feasibility Study</t>
  </si>
  <si>
    <t>Building Project</t>
  </si>
  <si>
    <t>High Mountain Dixieland Jazz Festival</t>
  </si>
  <si>
    <t>Head Start Facility Renovation</t>
  </si>
  <si>
    <t>Bend 2030</t>
  </si>
  <si>
    <t>Town Hall</t>
  </si>
  <si>
    <t>Branding Sisters - Phase 1</t>
  </si>
  <si>
    <t>World of Animals Fair and Outside Adoption Project</t>
  </si>
  <si>
    <t>Building and land use permit fees</t>
  </si>
  <si>
    <t>Off the Top</t>
  </si>
  <si>
    <t>Delta Airline Promotion</t>
  </si>
  <si>
    <t>Structure Threat Assessment</t>
  </si>
  <si>
    <t>Software to measure program effectiveness</t>
  </si>
  <si>
    <t>Better Together Capital Campaign</t>
  </si>
  <si>
    <t>Deschutes County Sheriff's Office (Wal-Mart)</t>
  </si>
  <si>
    <t>Deschutes County Sheriff's Department (Wal-Mart)</t>
  </si>
  <si>
    <t>Equipment Upgrade</t>
  </si>
  <si>
    <t>Partnering for Families</t>
  </si>
  <si>
    <t>Sisters Area Chamber of Commerce</t>
  </si>
  <si>
    <t>Clinic Improvements</t>
  </si>
  <si>
    <t>Children's Vision Screening</t>
  </si>
  <si>
    <t>Leadership Redmond - program cancelled</t>
  </si>
  <si>
    <t>K-9 Karnivalfor Humane Society of Redmond</t>
  </si>
  <si>
    <t>Central Oregon Visitor's Association (COVA)</t>
  </si>
  <si>
    <t>Governor's Conference on Tourism</t>
  </si>
  <si>
    <t>Deschutes Academy and Futbol Club</t>
  </si>
  <si>
    <t>2006 Sisters Folk Festival</t>
  </si>
  <si>
    <t>Vision and Growth Strategy</t>
  </si>
  <si>
    <t>Construction of Collaborative Facility</t>
  </si>
  <si>
    <t>Membership Services Coordinator</t>
  </si>
  <si>
    <t>New Baseball Fields</t>
  </si>
  <si>
    <t>Work Projects</t>
  </si>
  <si>
    <t>2006 Sunriver Music Festival</t>
  </si>
  <si>
    <t>Bend La Pine Education Foundation</t>
  </si>
  <si>
    <t>Installation of Electricity and Water to add 70 horse stalls</t>
  </si>
  <si>
    <t>Replacement of COVA funds</t>
  </si>
  <si>
    <t>Senior Fair and Expo</t>
  </si>
  <si>
    <t>Purchase and Install Database Software</t>
  </si>
  <si>
    <t>Association for the Education of Young Children</t>
  </si>
  <si>
    <t>Horse Heaven Ranch</t>
  </si>
  <si>
    <t>Rental Facilities at Fairgrounds</t>
  </si>
  <si>
    <t>Dr. Bruce Perry training</t>
  </si>
  <si>
    <t>Formation of Community Forest Authority</t>
  </si>
  <si>
    <t>Downtown Bend Business Association</t>
  </si>
  <si>
    <t>Welcome Banners</t>
  </si>
  <si>
    <t>Non-profit grant program</t>
  </si>
  <si>
    <t>Trail Band Concert</t>
  </si>
  <si>
    <t>Cancel</t>
  </si>
  <si>
    <t>Mt. Bachelor Kennel Club</t>
  </si>
  <si>
    <t>UC-Santa Barbara Economic Forecast Program</t>
  </si>
  <si>
    <t>Economic Forecast Project</t>
  </si>
  <si>
    <t>Head Start Pajamas project</t>
  </si>
  <si>
    <t>Central Oregon Intergovermental Council (COIC)</t>
  </si>
  <si>
    <t>Fired Up About Oregon's Forests</t>
  </si>
  <si>
    <t>Deschutes County 4-H Leadership Association</t>
  </si>
  <si>
    <t>Bend Experimental Art Theatre (BEAT)</t>
  </si>
  <si>
    <t>A Christmas Carol</t>
  </si>
  <si>
    <t>4-H Campaign Tradeshow Display</t>
  </si>
  <si>
    <t>Cultivating Our Local Food Economy</t>
  </si>
  <si>
    <t>Coordinator for Community Organization for Recreation and Education</t>
  </si>
  <si>
    <t>State Convention</t>
  </si>
  <si>
    <t>Bend Future Farmers of America (FFA) Alumni</t>
  </si>
  <si>
    <t>Court Appointed Special Advocate (CASA)</t>
  </si>
  <si>
    <t>Deschutes County Road Department</t>
  </si>
  <si>
    <t>Equipment Purchase</t>
  </si>
  <si>
    <t>Interim General Manager</t>
  </si>
  <si>
    <t>Recording with Maria de Buenos Aires</t>
  </si>
  <si>
    <t>Summer Opportunities</t>
  </si>
  <si>
    <t>Housing Survey</t>
  </si>
  <si>
    <t>Newspaper ad - ADA Month</t>
  </si>
  <si>
    <t>CORIL - All Outdoors</t>
  </si>
  <si>
    <t>Inmate clothing</t>
  </si>
  <si>
    <t>Household Bank (Costco)</t>
  </si>
  <si>
    <t>Inmate shoes and jeans</t>
  </si>
  <si>
    <t>Juvenile Justice</t>
  </si>
  <si>
    <t>STD testing</t>
  </si>
  <si>
    <t>David Holmes Program</t>
  </si>
  <si>
    <t>Travel Expenses</t>
  </si>
  <si>
    <t>Related to inmate transition program</t>
  </si>
  <si>
    <t>Faith Williams (Wolcott)</t>
  </si>
  <si>
    <t>Central Oregon Boxing Club</t>
  </si>
  <si>
    <t>Inmates in Transition</t>
  </si>
  <si>
    <t>Reimbursement</t>
  </si>
  <si>
    <t>Reimburse LS for inmate care package</t>
  </si>
  <si>
    <t>Coats for inmates</t>
  </si>
  <si>
    <t>Lorena Edwards</t>
  </si>
  <si>
    <t>Tammy Chappele</t>
  </si>
  <si>
    <t>Becky Johnson Center/Deschutes Children's Foundation</t>
  </si>
  <si>
    <t>Operating expenses</t>
  </si>
  <si>
    <t>Penny Hunt</t>
  </si>
  <si>
    <t>Inmate program - eye exam</t>
  </si>
  <si>
    <t>Inmate expenses - meetings, clothing, prescriptions</t>
  </si>
  <si>
    <t>Higbee, DDS</t>
  </si>
  <si>
    <t>Inmate expenses - dental work for Penny Hunt</t>
  </si>
  <si>
    <t>S. Jones</t>
  </si>
  <si>
    <t>R. Street &amp; T. Stevenson</t>
  </si>
  <si>
    <t>Transition expenses</t>
  </si>
  <si>
    <t>Supplies</t>
  </si>
  <si>
    <t>Storage of belongings</t>
  </si>
  <si>
    <t>Maggie Gee</t>
  </si>
  <si>
    <t>Cammie Kennedy</t>
  </si>
  <si>
    <t>The Country Inn the City</t>
  </si>
  <si>
    <t>Terrie Riboli</t>
  </si>
  <si>
    <t>Inmate lodging and expenses</t>
  </si>
  <si>
    <t>transition expenses - auto repair</t>
  </si>
  <si>
    <t>Outdoor Lighting Ordinance</t>
  </si>
  <si>
    <t>Sisters High School</t>
  </si>
  <si>
    <t>Shop equipment</t>
  </si>
  <si>
    <t>Permit fees for foster home room addition</t>
  </si>
  <si>
    <t>Future Hope Foundation</t>
  </si>
  <si>
    <t>Bend Senior High School</t>
  </si>
  <si>
    <t>Work experience training</t>
  </si>
  <si>
    <t>Environmental educaiton project</t>
  </si>
  <si>
    <t>"Inside Deschutes County" taping project</t>
  </si>
  <si>
    <t>program to develop expertise in small business enterprises</t>
  </si>
  <si>
    <t>Shop tools for Habitat for Humanity project</t>
  </si>
  <si>
    <t>Video production project</t>
  </si>
  <si>
    <t>After school orchestra and summer strings programs</t>
  </si>
  <si>
    <t>Waiver of health inspection fee</t>
  </si>
  <si>
    <t>La Pine Water District</t>
  </si>
  <si>
    <t xml:space="preserve">Janice Jaworski </t>
  </si>
  <si>
    <t>Executive Leadership Institute - Legacy Program</t>
  </si>
  <si>
    <t>School signage</t>
  </si>
  <si>
    <t>La Pine Park and Recreation District</t>
  </si>
  <si>
    <t>Renovate old La Pine library</t>
  </si>
  <si>
    <t>Equip library room of new Senior Center</t>
  </si>
  <si>
    <t>Building permits, snack shack at La Pine Community Park</t>
  </si>
  <si>
    <t>Bend-La Pine School District</t>
  </si>
  <si>
    <t>Silent universal signals program - 3 schools</t>
  </si>
  <si>
    <t>Books for COTEF program</t>
  </si>
  <si>
    <t xml:space="preserve">Books for Youth </t>
  </si>
  <si>
    <t>Challenge program</t>
  </si>
  <si>
    <t>GIS/Real Estate data subscription</t>
  </si>
  <si>
    <t>Swaringen</t>
  </si>
  <si>
    <t>Clean Air Committee</t>
  </si>
  <si>
    <t>Hospice of Bend/La Pine</t>
  </si>
  <si>
    <t>Bend Riverway Fund</t>
  </si>
  <si>
    <t>Rainbow House/Pot of Gold Thrift Store</t>
  </si>
  <si>
    <t>Pregnancy Resource Center of Central Oregon</t>
  </si>
  <si>
    <t>Every Child Fund</t>
  </si>
  <si>
    <t>Northwest Aerospace Association</t>
  </si>
  <si>
    <t>Sunset 4-H Livestock Club</t>
  </si>
  <si>
    <t>Watershed Council</t>
  </si>
  <si>
    <t>Sunriver Resort</t>
  </si>
  <si>
    <t>OEDD</t>
  </si>
  <si>
    <t>Annual Saints Benefit Dinner</t>
  </si>
  <si>
    <t>Central Oregon Council on Aging</t>
  </si>
  <si>
    <t>Digital camera</t>
  </si>
  <si>
    <t>Michelob Classic sponsorship</t>
  </si>
  <si>
    <t>Economic development</t>
  </si>
  <si>
    <t>Shell Wonderful World of Golf</t>
  </si>
  <si>
    <t>Sponsorship of "The Challenge of Change"</t>
  </si>
  <si>
    <t>Sponsorship of group table</t>
  </si>
  <si>
    <t>Wonderful World of Golf</t>
  </si>
  <si>
    <t>"Senior Day" sponsorship</t>
  </si>
  <si>
    <t>Area lights</t>
  </si>
  <si>
    <t>Victims' Assistance Foundation</t>
  </si>
  <si>
    <t>"Rediscover the Spirit"</t>
  </si>
  <si>
    <t>"Families in Recovery" program</t>
  </si>
  <si>
    <t>Female inmate mentorship program</t>
  </si>
  <si>
    <t>Benefit luncheon</t>
  </si>
  <si>
    <t>Athletic trainer Carrie Wood</t>
  </si>
  <si>
    <t>Sam Johnson Tennis Courts</t>
  </si>
  <si>
    <t xml:space="preserve">Inmate expenses - Dr. Bill Guy, DDs </t>
  </si>
  <si>
    <t>Inmate expenses - Lois Wolcott</t>
  </si>
  <si>
    <t>Inmate expenses - reimburse LS for clothing</t>
  </si>
  <si>
    <t>Inmate expenses - Dr. Judith Higbee, DDS</t>
  </si>
  <si>
    <t>Web content management system</t>
  </si>
  <si>
    <t>Central Oregon Food Summit</t>
  </si>
  <si>
    <t>Redmond Retail Development Project</t>
  </si>
  <si>
    <t>COCC Nursing Scholarship</t>
  </si>
  <si>
    <t>Books for Juvenile Detention Center</t>
  </si>
  <si>
    <t>Landfill sign</t>
  </si>
  <si>
    <t>COACT</t>
  </si>
  <si>
    <t>Rental fee at fairgrounds</t>
  </si>
  <si>
    <t>REDAP Registration</t>
  </si>
  <si>
    <t>Attend OEDD "Challenge of Change"</t>
  </si>
  <si>
    <t>Permits and costs of moving building</t>
  </si>
  <si>
    <t xml:space="preserve">REDAP  </t>
  </si>
  <si>
    <t>Construction of internet site</t>
  </si>
  <si>
    <t>Upper Deschutes Watershed Councl</t>
  </si>
  <si>
    <t>School-to-Work Alliance</t>
  </si>
  <si>
    <t>Student dental training</t>
  </si>
  <si>
    <t>Calendar project</t>
  </si>
  <si>
    <t>La Pine 2000 Cycle Oregon Committee</t>
  </si>
  <si>
    <t>Start-up funding</t>
  </si>
  <si>
    <t>Assist with Visitor Guide production</t>
  </si>
  <si>
    <t>Landfill fees</t>
  </si>
  <si>
    <t>Redmond Skate Park</t>
  </si>
  <si>
    <t>Materials and construction</t>
  </si>
  <si>
    <t>Destination Imagination</t>
  </si>
  <si>
    <t>July 4th expenses</t>
  </si>
  <si>
    <t>Walk the Art Beat Cultural Event</t>
  </si>
  <si>
    <t>La Pine CAT</t>
  </si>
  <si>
    <t>Incorporation Opinion Poll</t>
  </si>
  <si>
    <t>Young Artists Scholarship Fund; Computer and software purchases</t>
  </si>
  <si>
    <t>Starry Nights Concert Series</t>
  </si>
  <si>
    <t>Work on La Pine Strategic Plan</t>
  </si>
  <si>
    <t>Endowed Scholarship Fund for graduates of Teen Parent Program</t>
  </si>
  <si>
    <t>G. Brown</t>
  </si>
  <si>
    <t>Folk singer/songwriter concert</t>
  </si>
  <si>
    <t>Funding Downtown Summer Event</t>
  </si>
  <si>
    <t>Trout Creek conservation area volunteer work</t>
  </si>
  <si>
    <t>Date</t>
  </si>
  <si>
    <t>YTD Paid Out</t>
  </si>
  <si>
    <t>Balance Brought Forward</t>
  </si>
  <si>
    <t>Senior Council of Sisters</t>
  </si>
  <si>
    <t>BendFilm</t>
  </si>
  <si>
    <t>Project Wildfire</t>
  </si>
  <si>
    <t>Humane Society of Redmond</t>
  </si>
  <si>
    <t>Baney</t>
  </si>
  <si>
    <t>Daly</t>
  </si>
  <si>
    <t>Luke</t>
  </si>
  <si>
    <t>Organization</t>
  </si>
  <si>
    <t>Total</t>
  </si>
  <si>
    <t>SOAR</t>
  </si>
  <si>
    <t>Central Cascade Lines</t>
  </si>
  <si>
    <t>Leadership Bend</t>
  </si>
  <si>
    <t>Leadership Redmond</t>
  </si>
  <si>
    <t>La Pine Youth Diversion</t>
  </si>
  <si>
    <t>United Way</t>
  </si>
  <si>
    <t>Project Wildlife</t>
  </si>
  <si>
    <t>Annual Allotment</t>
  </si>
  <si>
    <t>Total Credits</t>
  </si>
  <si>
    <t>Available Balance</t>
  </si>
  <si>
    <t>Volunteers in Medicine</t>
  </si>
  <si>
    <t>Bend Spay &amp; Neuter Project</t>
  </si>
  <si>
    <t>Redmond Downtown Partnership</t>
  </si>
  <si>
    <t>Fair &amp; Expo Center</t>
  </si>
  <si>
    <t>Deschutes County Historical Society</t>
  </si>
  <si>
    <t>% Allotment Remaining</t>
  </si>
  <si>
    <t>Redmond Rotary Charitable Corp.</t>
  </si>
  <si>
    <t>Off-the-Top</t>
  </si>
  <si>
    <t>Ochoco Health Systems</t>
  </si>
  <si>
    <t>Clarno</t>
  </si>
  <si>
    <t>Redmond Alano Club</t>
  </si>
  <si>
    <t>Big Brother Big Sister</t>
  </si>
  <si>
    <t>High Desert Museum</t>
  </si>
  <si>
    <t>NOVA</t>
  </si>
  <si>
    <t>Sunriver Music Festival</t>
  </si>
  <si>
    <t>Sisters Jazz Festival</t>
  </si>
  <si>
    <t>Sisters Chamber of Commerce</t>
  </si>
  <si>
    <t>La Pine Community Kitchen</t>
  </si>
  <si>
    <t>J Bar J Youth Services</t>
  </si>
  <si>
    <t>Cascade Youth and Family Center</t>
  </si>
  <si>
    <t>Opprtunity Foundation</t>
  </si>
  <si>
    <t>Deschutes County Health Department</t>
  </si>
  <si>
    <t>Fingerjoint Recovery</t>
  </si>
  <si>
    <t>West Nile Virus Surveillance</t>
  </si>
  <si>
    <t>Spirit Girls Soccer Team</t>
  </si>
  <si>
    <t>Economic Development of Redmond</t>
  </si>
  <si>
    <t>Workforce Training Scholarship</t>
  </si>
  <si>
    <t>Central Oregon Military Officers Association</t>
  </si>
  <si>
    <t>Rex Barber Display</t>
  </si>
  <si>
    <t>Bend Area Habitat for Humanity</t>
  </si>
  <si>
    <t>10 Acre Land Purchase</t>
  </si>
  <si>
    <t>Children's Vision Foundation</t>
  </si>
  <si>
    <t xml:space="preserve">Deschutes County Fair and Expo </t>
  </si>
  <si>
    <t>Bus Program</t>
  </si>
  <si>
    <t>BendFilm, Inc.</t>
  </si>
  <si>
    <t>BendFilm Festival</t>
  </si>
  <si>
    <t>Redmond Youth Football</t>
  </si>
  <si>
    <t>Youth Football</t>
  </si>
  <si>
    <t>Dowtown Redmond Flag Committee</t>
  </si>
  <si>
    <t>Cleaning US Flags</t>
  </si>
  <si>
    <t>High Desert Education Service District</t>
  </si>
  <si>
    <t>Caldera</t>
  </si>
  <si>
    <t>ARTS Discovery at Sisters Middle School</t>
  </si>
  <si>
    <t>Visitor Center</t>
  </si>
  <si>
    <t>ED-Med Conference</t>
  </si>
  <si>
    <t>Deschutes County 4-H</t>
  </si>
  <si>
    <t>Challenge Course</t>
  </si>
  <si>
    <t>Family Access Network (FAN)</t>
  </si>
  <si>
    <t>Breakfast Fundraiser</t>
  </si>
  <si>
    <t>Central Cascade Line</t>
  </si>
  <si>
    <t>Bend Community Radio</t>
  </si>
  <si>
    <t>Equipment</t>
  </si>
  <si>
    <t>La Pine Transportation</t>
  </si>
  <si>
    <t>Sisters Country Historical Society</t>
  </si>
  <si>
    <t>Redmond Education Foundation</t>
  </si>
  <si>
    <t>Soroptimist International in Bend</t>
  </si>
  <si>
    <t>Heart of Oregon Corps</t>
  </si>
  <si>
    <t>Restoration of Maida Bailey Library Building</t>
  </si>
  <si>
    <t>Christmas Concert</t>
  </si>
  <si>
    <t>Head Start Pajamas</t>
  </si>
  <si>
    <t>Medical Equipment</t>
  </si>
  <si>
    <t>Temporary Shelters for Blissful Acres Rescue Reserve</t>
  </si>
  <si>
    <t>La Pine Rodeo Association</t>
  </si>
  <si>
    <t>Boys and Girls Club</t>
  </si>
  <si>
    <t>SSJ, Inc.</t>
  </si>
  <si>
    <t>Central Oregon Senior Pro Rodeo Association</t>
  </si>
  <si>
    <t>Technology Grant</t>
  </si>
  <si>
    <t>Sisters Outdoor Quilt Show</t>
  </si>
  <si>
    <t>Deschutes Weed Advisory Board</t>
  </si>
  <si>
    <t>Meth Action Coalition</t>
  </si>
  <si>
    <t>Summit Conference</t>
  </si>
  <si>
    <t>Let's Pull Together</t>
  </si>
  <si>
    <t>Fire Fuel Reduction</t>
  </si>
  <si>
    <t>Deschutes Children's Foundation</t>
  </si>
  <si>
    <t>Deschutes Family Recovery</t>
  </si>
  <si>
    <t>La Pine Political Action Committee</t>
  </si>
  <si>
    <t>Cliffs of Redmond Homeowners Association</t>
  </si>
  <si>
    <t>FY 2011 Discretionary Grant Distribution Summary</t>
  </si>
  <si>
    <t>Refurbish Youth Shelter</t>
  </si>
  <si>
    <t>2-Year Stability Campaign</t>
  </si>
  <si>
    <t>Sisters Folk Festival</t>
  </si>
  <si>
    <t>Pajama Program</t>
  </si>
  <si>
    <t>Class of 2007</t>
  </si>
  <si>
    <t>Bend Chamber of Commerce</t>
  </si>
  <si>
    <t>Transportation Conference</t>
  </si>
  <si>
    <t>Wal-Mart</t>
  </si>
  <si>
    <t>Shop with a Cop Program</t>
  </si>
  <si>
    <t>Sisters-Camp Sherman RFPD</t>
  </si>
  <si>
    <t>Nature of Words</t>
  </si>
  <si>
    <t>Summit High School</t>
  </si>
  <si>
    <t>Auditorium Sound Equipment</t>
  </si>
  <si>
    <t>Upper Deschutes Watershed Council</t>
  </si>
  <si>
    <t>River Restoration</t>
  </si>
  <si>
    <t>Education Foundation</t>
  </si>
  <si>
    <t>Trivia Bee</t>
  </si>
  <si>
    <t>Sunriver Owners Association</t>
  </si>
  <si>
    <t xml:space="preserve">La Pine High School </t>
  </si>
  <si>
    <t>Future Business Leaders of America</t>
  </si>
  <si>
    <t>DeWolf</t>
  </si>
  <si>
    <t>La Pine Senior Citizens, Inc.</t>
  </si>
  <si>
    <t>Cascade Festival of Music</t>
  </si>
  <si>
    <t>Central Oregon Community College Foundation</t>
  </si>
  <si>
    <t>Arts Central</t>
  </si>
  <si>
    <t>Redmond 2J Education Foundation</t>
  </si>
  <si>
    <t>3E Strategies</t>
  </si>
  <si>
    <t>Road Improvements</t>
  </si>
  <si>
    <t>Marketing</t>
  </si>
  <si>
    <t>2005 Festival</t>
  </si>
  <si>
    <t>Oregon Diversity Institute Conference</t>
  </si>
  <si>
    <t>BendFilm Festival 2005</t>
  </si>
  <si>
    <t>Van Go Mobile Art Studio</t>
  </si>
  <si>
    <t>Balance Brought Forward (FY 2010)</t>
  </si>
  <si>
    <t>Credits for FY 2011</t>
  </si>
  <si>
    <t xml:space="preserve">Description </t>
  </si>
  <si>
    <t>Redmond Child Care Provider Network</t>
  </si>
  <si>
    <t>Nutritional Program</t>
  </si>
  <si>
    <t>Deschutes Economic Alliance</t>
  </si>
  <si>
    <t>Early Childhood Screenings</t>
  </si>
  <si>
    <t>Common Table</t>
  </si>
  <si>
    <t>Christmas with the Trail Band</t>
  </si>
  <si>
    <t>2nd Sustainable Energy Summit</t>
  </si>
  <si>
    <t>La Pine Community Action Team</t>
  </si>
  <si>
    <t>Commission on Children and Families</t>
  </si>
  <si>
    <t>Growing Tree Children Center</t>
  </si>
  <si>
    <t>Sisters Little League</t>
  </si>
  <si>
    <t>Technology Hardware</t>
  </si>
  <si>
    <t>Bowl for Kids Sake</t>
  </si>
  <si>
    <t>Youth Conference</t>
  </si>
  <si>
    <t>Volunteer of the Year Event</t>
  </si>
  <si>
    <t>Playground</t>
  </si>
  <si>
    <t>Redmond Chamber of Commerce</t>
  </si>
  <si>
    <t>Jazz Dance Collective</t>
  </si>
  <si>
    <t>Central Oregon Senior Pro Rodeo</t>
  </si>
  <si>
    <t>High Desert Middle School</t>
  </si>
  <si>
    <t>Women's Resource Center of Central Oregon</t>
  </si>
  <si>
    <t>Art Discovery Hunt</t>
  </si>
  <si>
    <t>Sparrow Club Benefit at Towner Theatre</t>
  </si>
  <si>
    <t>2006 Rodeo</t>
  </si>
  <si>
    <t>Summer Options</t>
  </si>
  <si>
    <t>History Walk and Potato Festival</t>
  </si>
  <si>
    <t>Rodeo</t>
  </si>
  <si>
    <t>Transitional Services</t>
  </si>
  <si>
    <t>Video Presentation</t>
  </si>
  <si>
    <t>RSVP Program</t>
  </si>
  <si>
    <t>Bend Spay and Neuter Program</t>
  </si>
  <si>
    <t>Capital Projects</t>
  </si>
  <si>
    <t>Third Floor Restoration</t>
  </si>
  <si>
    <t>Redmond Humane Society</t>
  </si>
  <si>
    <t>OASIS Project</t>
  </si>
  <si>
    <t>Grandma's House</t>
  </si>
  <si>
    <t>New Appliances</t>
  </si>
  <si>
    <t>Deschutes County Fair and Expo Center</t>
  </si>
  <si>
    <t>Grant Program</t>
  </si>
  <si>
    <t>Deschutes County 4-H Leaders Association</t>
  </si>
  <si>
    <t>Updating Livestock Educational Materials</t>
  </si>
  <si>
    <t>Boys and Girls Club of Central Oregon</t>
  </si>
  <si>
    <t>Terrebonne Expansion</t>
  </si>
  <si>
    <t xml:space="preserve">KIDS Center </t>
  </si>
  <si>
    <t>Child Abuse System Delivery</t>
  </si>
  <si>
    <t>Facilities Improvements</t>
  </si>
  <si>
    <t>Shop with a Cop</t>
  </si>
  <si>
    <t>Annual Rodeo</t>
  </si>
  <si>
    <t>Cascade Community School of Music</t>
  </si>
  <si>
    <t>On Guard Program</t>
  </si>
  <si>
    <t>Video and Screen Project</t>
  </si>
  <si>
    <t>Website</t>
  </si>
  <si>
    <t>Victim Assistance Program</t>
  </si>
  <si>
    <t>Jim Brazelton Presentation</t>
  </si>
  <si>
    <t>Weed Summit</t>
  </si>
  <si>
    <t>2005 Kids Holiday Village</t>
  </si>
  <si>
    <t>Soroptimist International of Bend</t>
  </si>
  <si>
    <t>Head Start Clothing Project</t>
  </si>
  <si>
    <t>Sparrow Club</t>
  </si>
  <si>
    <t>Toddler Playground</t>
  </si>
  <si>
    <t>Central Oregon High School Rodeo</t>
  </si>
  <si>
    <t>Lodging, airfare for attendees to NACo Institute</t>
  </si>
  <si>
    <t>Community Support Team</t>
  </si>
  <si>
    <t>Good Sam Rally in Louisville, Kentucky</t>
  </si>
  <si>
    <t>Retires &amp; Senior Volunteer Program (RSVP)</t>
  </si>
  <si>
    <t>Transitional services and education</t>
  </si>
  <si>
    <t>Equipment and furniture</t>
  </si>
  <si>
    <t>Bend Venture Conference</t>
  </si>
  <si>
    <t>Economic Investment Conference</t>
  </si>
  <si>
    <t>Community kitchen</t>
  </si>
  <si>
    <t>Tower Theater Foundation</t>
  </si>
  <si>
    <t>Sound system</t>
  </si>
  <si>
    <t xml:space="preserve">Caldera </t>
  </si>
  <si>
    <t>Arts Discovery at Sisters Middle School</t>
  </si>
  <si>
    <t>National Association of Counties (NACo)</t>
  </si>
  <si>
    <t>International Federation of Sled Dog Sports</t>
  </si>
  <si>
    <t>Atta Boy 300</t>
  </si>
  <si>
    <t>Sisters School Foundation</t>
  </si>
  <si>
    <t>Sisters Starry Night Concert Series fundraiser</t>
  </si>
  <si>
    <t>Bend Community Center</t>
  </si>
  <si>
    <t>Kitchen upgrades and Sunday dinners</t>
  </si>
  <si>
    <t>Health Department</t>
  </si>
  <si>
    <t>Prevention programs for teens</t>
  </si>
  <si>
    <t>Rotary Clubs of Greater Bend</t>
  </si>
  <si>
    <t>Centennial Park improvements</t>
  </si>
  <si>
    <t>Justice and Public Safety Committee</t>
  </si>
  <si>
    <t>High Desert Museum facilities rental</t>
  </si>
  <si>
    <t xml:space="preserve">Obsidian Opera Co. </t>
  </si>
  <si>
    <t>Special events</t>
  </si>
  <si>
    <t>South County Performing Arts Center</t>
  </si>
  <si>
    <t>Enhance regional attendance at functions</t>
  </si>
  <si>
    <t>Food for Fundraiser - grant for cost of actual food cost up to $1,800</t>
  </si>
  <si>
    <t>FY 2010 Discretionary Grant Distribution Summary</t>
  </si>
  <si>
    <t>FY 2009 Discretionary Grant Distribution Summary</t>
  </si>
  <si>
    <t>FY 2008 Discretionary Grant Distribution Summary</t>
  </si>
  <si>
    <t>FY 2007 Discretionary Grant Distribution Summary</t>
  </si>
  <si>
    <t>FY 2006 Discretionary Grant Distribution Summary</t>
  </si>
  <si>
    <t>FY 2005 Discretionary Grant Distribution Summary</t>
  </si>
  <si>
    <t>FY 2004 Discretionary Grant Distribution Summary</t>
  </si>
  <si>
    <t>FY 2003 Discretionary Grant Distribution Summary</t>
  </si>
  <si>
    <t>FY 2002 Discretionary Grant Distribution Summary</t>
  </si>
  <si>
    <t>FY 2001 Discretionary Grant Distribution Summary</t>
  </si>
  <si>
    <t>FY 2000 Discretionary Grant Distribution Summary</t>
  </si>
  <si>
    <t>Resource development</t>
  </si>
  <si>
    <t>Deschutes Basin Land Trust</t>
  </si>
  <si>
    <t>Fairgrounds paving project</t>
  </si>
  <si>
    <t>Pet Evacuation Team</t>
  </si>
  <si>
    <t>La Pine Frontier Days Association</t>
  </si>
  <si>
    <t>Bleachers and wetland fills study</t>
  </si>
  <si>
    <t>Offset facilities cost for non-profit agencies</t>
  </si>
  <si>
    <t>Tourism-related services</t>
  </si>
  <si>
    <t>Speakers and material</t>
  </si>
  <si>
    <t>Community Development Department</t>
  </si>
  <si>
    <t>Rease Cemetery Improvements (historic)</t>
  </si>
  <si>
    <t>Boys and Girls Club of Redmond</t>
  </si>
  <si>
    <t>Annual kickoff event</t>
  </si>
  <si>
    <t>Central Oregon Visitors Association</t>
  </si>
  <si>
    <t>2004 Gala - Table for 10</t>
  </si>
  <si>
    <t>Labor</t>
  </si>
  <si>
    <t>4-H Leaders' Association</t>
  </si>
  <si>
    <t>Equipment replacement</t>
  </si>
  <si>
    <t>Site improvements</t>
  </si>
  <si>
    <t>Outrreach and education</t>
  </si>
  <si>
    <t>Central Oregon High School Rodeo Association</t>
  </si>
  <si>
    <t>Promotion</t>
  </si>
  <si>
    <t>FMCA</t>
  </si>
  <si>
    <t>Off-site animal adoption program</t>
  </si>
  <si>
    <t>Event</t>
  </si>
  <si>
    <t>Central Oregon High School Rodeo Club</t>
  </si>
  <si>
    <t>La Pine Chamber of Commerce</t>
  </si>
  <si>
    <t>Fall River Estates</t>
  </si>
  <si>
    <t>Obsidian Middle School</t>
  </si>
  <si>
    <t>Obsidian Middle School (Redmond)</t>
  </si>
  <si>
    <t>Gateway, signs, banners</t>
  </si>
  <si>
    <t xml:space="preserve">League of Women Voters </t>
  </si>
  <si>
    <t>Senate Candidate Forum - Visual Thinking recording services</t>
  </si>
  <si>
    <t>Fuel reduction project</t>
  </si>
  <si>
    <t>Outdoor classroom project</t>
  </si>
  <si>
    <t>Event promotion</t>
  </si>
  <si>
    <t>Redmond Little League</t>
  </si>
  <si>
    <t>Field improvements</t>
  </si>
  <si>
    <t>Pole Pedal Paddle entry fee</t>
  </si>
  <si>
    <t>History Walk Project</t>
  </si>
  <si>
    <t>Brothers School District</t>
  </si>
  <si>
    <t>Water quality monitoring program</t>
  </si>
  <si>
    <t>Cascade Theatrical Company</t>
  </si>
  <si>
    <t>Seismic study by Humboldt State University</t>
  </si>
  <si>
    <t>Westside Church</t>
  </si>
  <si>
    <t>I Heart Central Oregon</t>
  </si>
  <si>
    <t>Big International Golf Tournament</t>
  </si>
  <si>
    <t>2011 Leadership Bend</t>
  </si>
  <si>
    <t>Deschutes County Fairgrounds</t>
  </si>
  <si>
    <t>Transportation to annual fair</t>
  </si>
  <si>
    <t>Tuition/classes</t>
  </si>
  <si>
    <t xml:space="preserve">Bend Senior High School </t>
  </si>
  <si>
    <t>Mountain View Senior High School</t>
  </si>
  <si>
    <t>Summit Senior High School</t>
  </si>
  <si>
    <t>Redmond Senior High School</t>
  </si>
  <si>
    <t>La Pine Senior High School</t>
  </si>
  <si>
    <t xml:space="preserve">Cascade Middle School </t>
  </si>
  <si>
    <t>Football program</t>
  </si>
  <si>
    <t>Hugh Hartman Middle School</t>
  </si>
  <si>
    <t>La Pine Middle School</t>
  </si>
  <si>
    <t>Pilot Butte Middle School</t>
  </si>
  <si>
    <t>Sisters Middle School</t>
  </si>
  <si>
    <t>Sky View Middle School</t>
  </si>
  <si>
    <t>Athletic Program</t>
  </si>
  <si>
    <t>Room charges for US Rep. Walden's visit</t>
  </si>
  <si>
    <t>Boys and Girls Club of Bend</t>
  </si>
  <si>
    <t>After-school activities for youth</t>
  </si>
  <si>
    <t>La Pine Christmas Basket Association</t>
  </si>
  <si>
    <t>Bethlehem Inn</t>
  </si>
  <si>
    <t>Food baskets</t>
  </si>
  <si>
    <t>Homeless shelter services</t>
  </si>
  <si>
    <t>office equipment and supplies</t>
  </si>
  <si>
    <t>Band - travel to conference</t>
  </si>
  <si>
    <t>Operation Santa Claus</t>
  </si>
  <si>
    <t>Redmond Volunteer Firefighters Association</t>
  </si>
  <si>
    <t>Bend Volunteer Firefighters Association</t>
  </si>
  <si>
    <t>MPO Meeting with Governor's staff</t>
  </si>
  <si>
    <t>Facilities rental for US Rep. WAlden visit</t>
  </si>
  <si>
    <t>Executive Leadership Institute - PSU</t>
  </si>
  <si>
    <t>Spelling Bee Challenge - team sponsorship</t>
  </si>
  <si>
    <t>La Pine information - brochure and map</t>
  </si>
  <si>
    <t>Presentation equipment</t>
  </si>
  <si>
    <t>Facilities for meeting with LCDC, ODOT and others</t>
  </si>
  <si>
    <t>Volunteers in Medicine Clinic</t>
  </si>
  <si>
    <t>Club activities</t>
  </si>
  <si>
    <t>Transportation to the fair</t>
  </si>
  <si>
    <t>Boys and Girls Clubs of Central Oregon</t>
  </si>
  <si>
    <t>Accounting software</t>
  </si>
  <si>
    <t xml:space="preserve">J Bar J </t>
  </si>
  <si>
    <t>Homeless program</t>
  </si>
  <si>
    <t>Bend Community Radio (KPOV)</t>
  </si>
  <si>
    <t>Capital expense</t>
  </si>
  <si>
    <t>La Pine Senior Center</t>
  </si>
  <si>
    <t>CDD permit fees for activity room</t>
  </si>
  <si>
    <t>La Pine VFW</t>
  </si>
  <si>
    <t>Building permit fees</t>
  </si>
  <si>
    <t>Soroptomist Club</t>
  </si>
  <si>
    <t>Clothing for needy children</t>
  </si>
  <si>
    <t>Spelling bee team</t>
  </si>
  <si>
    <t>Central Oregon Council on Aging (COCOA)</t>
  </si>
  <si>
    <t>Senior Fair &amp; Health Expo</t>
  </si>
  <si>
    <t>Central Oregon Youth Conference</t>
  </si>
  <si>
    <t xml:space="preserve">Prevention Office </t>
  </si>
  <si>
    <t>Bend Golden Age Club</t>
  </si>
  <si>
    <t>Clubhouse repairs</t>
  </si>
  <si>
    <t>???</t>
  </si>
  <si>
    <t>Deschutes County Sheriff's Office</t>
  </si>
  <si>
    <t>St. Vincent de Paul</t>
  </si>
  <si>
    <t>Healing Reins Therapeutic Riding Center</t>
  </si>
  <si>
    <t>Pot of Gold Thrift Store</t>
  </si>
  <si>
    <t>Fairgrounds - assistance with special event funding</t>
  </si>
  <si>
    <t>.</t>
  </si>
  <si>
    <t>Tower Theatre Foundation</t>
  </si>
  <si>
    <t>Leadership Bend Foundation</t>
  </si>
  <si>
    <t>Expansion of program</t>
  </si>
  <si>
    <t>Deschtues County Fair</t>
  </si>
  <si>
    <t>Transportation services</t>
  </si>
  <si>
    <t>Equipment and public outreach</t>
  </si>
  <si>
    <t>Bend High School</t>
  </si>
  <si>
    <t>Videotaping project</t>
  </si>
  <si>
    <t>"Bear Essentials" student-operated retail business</t>
  </si>
  <si>
    <t>Family Access Network</t>
  </si>
  <si>
    <t>Fundraising event</t>
  </si>
  <si>
    <t>Architectural services</t>
  </si>
  <si>
    <t>Boys &amp; Girls Club</t>
  </si>
  <si>
    <t>Teen after-school activities and annual fundraiser</t>
  </si>
  <si>
    <t>Sheriff's Office</t>
  </si>
  <si>
    <t>"Shop with a Cop" at Wal-Mart</t>
  </si>
  <si>
    <t>Purchase of musical instruments and instruction for children</t>
  </si>
  <si>
    <t>Answer Page</t>
  </si>
  <si>
    <t>Purchase of satallite phones for Search and Rescue personnel</t>
  </si>
  <si>
    <t>Community Development</t>
  </si>
  <si>
    <t>Proecjt Impact - long-term strategy program</t>
  </si>
  <si>
    <t>"Campaign for Kids" kickoff breakfast - corporate table</t>
  </si>
  <si>
    <t>All That Jazz Dance Studio</t>
  </si>
  <si>
    <t xml:space="preserve">Cultural Dance Experience </t>
  </si>
  <si>
    <t>Fees for construction of picnic shelters at Big Sky Sports Park</t>
  </si>
  <si>
    <t>La Pine Frontier Days and Rodeo Association events</t>
  </si>
  <si>
    <t>Central Oregon High School Rodeol Club</t>
  </si>
  <si>
    <t>Bend Spay and Neuter Project</t>
  </si>
  <si>
    <t>Spay and Neuter Grant</t>
  </si>
  <si>
    <t xml:space="preserve">Bend Spay and Neuter Project </t>
  </si>
  <si>
    <t xml:space="preserve">Humane Society of Redmond </t>
  </si>
  <si>
    <t>Oregon Youth Conservation Corps (OYCC)</t>
  </si>
  <si>
    <t>Partners in Transition Prject</t>
  </si>
  <si>
    <t>Day of Service</t>
  </si>
  <si>
    <t>Promotional Video</t>
  </si>
  <si>
    <t>Disabled American Veterans (DAV)</t>
  </si>
  <si>
    <t>Cascade Women Lawyers (CWL)</t>
  </si>
  <si>
    <t>Dr. Donna Beegle poverty seminar</t>
  </si>
  <si>
    <t>Transportation van</t>
  </si>
  <si>
    <t>Operations [Welcome Center Fund used]</t>
  </si>
  <si>
    <t>Voluntary Hold</t>
  </si>
  <si>
    <t>Bend-La Pine Education Foundation</t>
  </si>
  <si>
    <t>Staff time for lot Line Adjustment near Sisters</t>
  </si>
  <si>
    <t>Central Oregon Business Expo</t>
  </si>
  <si>
    <t>Luncheon Fundraiser</t>
  </si>
  <si>
    <t>Latino Community Association</t>
  </si>
  <si>
    <t>High Desert Intercultural Festival</t>
  </si>
  <si>
    <t>As of February 17, 2009</t>
  </si>
  <si>
    <t>Central Oregon Tribute to Heroes</t>
  </si>
  <si>
    <t>Deschutes County Weed Board</t>
  </si>
  <si>
    <t>Traveling Veterans Wall</t>
  </si>
  <si>
    <t>Saving Grace</t>
  </si>
  <si>
    <t>2009 NOVA Volunteer of the Year</t>
  </si>
  <si>
    <t>All Discretionary Grants Suspended for 3 months</t>
  </si>
  <si>
    <t>Server upgrade</t>
  </si>
  <si>
    <t>Upper Deschutes River Coalition</t>
  </si>
  <si>
    <t>Environmental Education</t>
  </si>
  <si>
    <t>Thunder Mountain Ranch, Inc.</t>
  </si>
  <si>
    <t>Veteran housing and activities</t>
  </si>
  <si>
    <t>Cost-sharing partnership program</t>
  </si>
  <si>
    <t>Pro Se Divorce Video</t>
  </si>
  <si>
    <t>The Nature of Words</t>
  </si>
  <si>
    <t>2009 Literary Festival</t>
  </si>
  <si>
    <t>2009 Bowl for Kids Sake</t>
  </si>
  <si>
    <t>72-Hour Shootout</t>
  </si>
  <si>
    <t>Redmond High School Booster Club</t>
  </si>
  <si>
    <t>Graduation ceremony held at fairgrounds</t>
  </si>
  <si>
    <t>League of Women Voters</t>
  </si>
  <si>
    <t>2009-2011 booklet</t>
  </si>
  <si>
    <t>La Pine High School Future Business Leaders</t>
  </si>
  <si>
    <t>Send 7 members to nationals in Anaheim, California</t>
  </si>
  <si>
    <t>Girls of the Run of Deschutes County</t>
  </si>
  <si>
    <t>Support for 2 fall fundraisers - movie screening, 5K run</t>
  </si>
  <si>
    <t>Heiling Reins Therapeutic Riding Center</t>
  </si>
  <si>
    <t>Parking lot installation</t>
  </si>
  <si>
    <t>Deschutes County Noxious Weed Advisory Board</t>
  </si>
  <si>
    <t>Let's Pull Together event</t>
  </si>
  <si>
    <t>Early childhood screenings</t>
  </si>
  <si>
    <t>Hands On Central Oregon</t>
  </si>
  <si>
    <t>Request</t>
  </si>
  <si>
    <t>Midway Stage</t>
  </si>
  <si>
    <t>Community assistance</t>
  </si>
  <si>
    <t>From Timber to Turned Wood</t>
  </si>
  <si>
    <t>Cat Rescue Adoption and Foster Team</t>
  </si>
  <si>
    <t>Cat rescue and care</t>
  </si>
  <si>
    <t>Girls on the Run</t>
  </si>
  <si>
    <t>La Pine Rodeo</t>
  </si>
  <si>
    <t>Fall fundraisers</t>
  </si>
  <si>
    <t>Deschutes Water Alliance</t>
  </si>
  <si>
    <t>La Pine Parks and Recreation District</t>
  </si>
  <si>
    <t>Volunteer Insights</t>
  </si>
  <si>
    <t>Re-establishment of DWA</t>
  </si>
  <si>
    <t>California Lutheran University</t>
  </si>
  <si>
    <t>Heritage Theatre Company</t>
  </si>
  <si>
    <t>Sisters School District</t>
  </si>
  <si>
    <t>Community Arts and Meals</t>
  </si>
  <si>
    <t>Luthier Program</t>
  </si>
  <si>
    <t>Central Oregon Economic Forecast Project</t>
  </si>
  <si>
    <t>Volunteer Training and Recognition Program</t>
  </si>
  <si>
    <t>Jade's Jazz Festival</t>
  </si>
  <si>
    <t>Aid to economically disadvantaged 4-H youth</t>
  </si>
  <si>
    <t>Environmental education</t>
  </si>
  <si>
    <t>St. Vincent de Paul of Redmond</t>
  </si>
  <si>
    <t>Commission on Children &amp; Families</t>
  </si>
  <si>
    <t>Tri-County High School Rodeo Club</t>
  </si>
  <si>
    <t>2010 Tri-County High School Rodeo</t>
  </si>
  <si>
    <t>Innovation Theatre Works</t>
  </si>
  <si>
    <t>Signs for World War II Veterans Historic Highway</t>
  </si>
  <si>
    <t>Theatre Seats</t>
  </si>
  <si>
    <t>X-ray Machine Supplies</t>
  </si>
  <si>
    <t>Bend Heroes Foundation</t>
  </si>
  <si>
    <t>MountainStar Family Relief Nursery</t>
  </si>
  <si>
    <t>Neighbor Impact</t>
  </si>
  <si>
    <t>Food Bank Expansion</t>
  </si>
  <si>
    <t>Information Technology Assistance Project</t>
  </si>
  <si>
    <t>Server Upgrade</t>
  </si>
  <si>
    <t>NOVA Volunteer of the Year</t>
  </si>
  <si>
    <t>Redmond-Sisters Hospice</t>
  </si>
  <si>
    <t>Agreement</t>
  </si>
  <si>
    <t>Report</t>
  </si>
  <si>
    <t>Yes</t>
  </si>
  <si>
    <t>Festival of Trees</t>
  </si>
  <si>
    <t>Partnership to End Poverty</t>
  </si>
  <si>
    <t>Healing Children Program</t>
  </si>
  <si>
    <t>2010 Bowl For Kids' Sake</t>
  </si>
  <si>
    <t>2010 Homeless Count</t>
  </si>
  <si>
    <t>2010 Trivia Bee</t>
  </si>
  <si>
    <t>Week of the Young Child 2010</t>
  </si>
  <si>
    <t>Arena and fairgrounds expenses for event</t>
  </si>
  <si>
    <t>Fundraising expenses</t>
  </si>
  <si>
    <t xml:space="preserve">Equipment  </t>
  </si>
  <si>
    <t>Bend's Community Center</t>
  </si>
  <si>
    <t>COCOA</t>
  </si>
  <si>
    <t>Sponsorship of booth at Senior Fair and Health Expo</t>
  </si>
  <si>
    <t>New Generations</t>
  </si>
  <si>
    <t>Community early childhood development center</t>
  </si>
  <si>
    <t>Publicity and advertising</t>
  </si>
  <si>
    <t>Placement of ad in "Inside Deschutes County"</t>
  </si>
  <si>
    <t>Hispanic-speaking citizens programs</t>
  </si>
  <si>
    <t>Ongoing operational support</t>
  </si>
  <si>
    <t>Munch n Music</t>
  </si>
  <si>
    <t>Free public concert series, summer 2002</t>
  </si>
  <si>
    <t>Tourism marketing</t>
  </si>
  <si>
    <t>OCF Legacy Fund</t>
  </si>
  <si>
    <t>SMART Program</t>
  </si>
  <si>
    <t>Assist with costs of production</t>
  </si>
  <si>
    <t>COCC Foundation</t>
  </si>
  <si>
    <t>D.C. Endowed Scholarship Fund</t>
  </si>
  <si>
    <t>City of Redmond</t>
  </si>
  <si>
    <t>Construction of permanent art display in downtown Redmond</t>
  </si>
  <si>
    <t>Redmond 2J Educational Foundation</t>
  </si>
  <si>
    <t>Trail Band Christmas Concert</t>
  </si>
  <si>
    <t>Bridge to Hope Ministries</t>
  </si>
  <si>
    <t>Assist female ex-convicts in transition</t>
  </si>
  <si>
    <t>Tables</t>
  </si>
  <si>
    <t>Atta Boy 300 Oregon World Cup - tourism and educaiton</t>
  </si>
  <si>
    <t>Greater Bend Rotary Club</t>
  </si>
  <si>
    <t>Ad for "Inside Deschutes County" sports program</t>
  </si>
  <si>
    <t>Shipping cost for golf carts</t>
  </si>
  <si>
    <t>Sunriver Area Chamber of Commerce</t>
  </si>
  <si>
    <t>2009 Rodeo</t>
  </si>
  <si>
    <t>Equipment, Supplies and Software</t>
  </si>
  <si>
    <t>Supplies for new office</t>
  </si>
  <si>
    <t>6th Annual Gala Saints Benefit</t>
  </si>
  <si>
    <t>Table sponsorship</t>
  </si>
  <si>
    <t>Kitchen equipment and services</t>
  </si>
  <si>
    <t xml:space="preserve">Deschutes County 4-H/Extension </t>
  </si>
  <si>
    <t>Shelving and storage equipment for new office</t>
  </si>
  <si>
    <t>Redmond High School</t>
  </si>
  <si>
    <t>Gymnasium equipment</t>
  </si>
  <si>
    <t>Computer equipment</t>
  </si>
  <si>
    <t xml:space="preserve">Robert W. Keeler </t>
  </si>
  <si>
    <t>Archeological services for Rease Cenetery in La Pine</t>
  </si>
  <si>
    <t>Fee for staff to attend organizational management conference</t>
  </si>
  <si>
    <t>Offset costs of non-profits for use of facilities</t>
  </si>
  <si>
    <t>Atta Boy 300 Sled Dog "Race of Vision" event</t>
  </si>
  <si>
    <t>Hospice of Redmond, Sisters and Grant County</t>
  </si>
  <si>
    <t>Facilities improvement</t>
  </si>
  <si>
    <t>Oregon Consortium and Workforce Alliance</t>
  </si>
  <si>
    <t>Rural counties event</t>
  </si>
  <si>
    <t>Events</t>
  </si>
  <si>
    <t>Meeting room chairs</t>
  </si>
  <si>
    <t>Family Motor Coach Association Event</t>
  </si>
  <si>
    <t>SMART Reading Program</t>
  </si>
  <si>
    <t>La Pine Frontier Days</t>
  </si>
  <si>
    <t>Redmond Senior Center</t>
  </si>
  <si>
    <t>La Pine Community Soup Kitchen</t>
  </si>
  <si>
    <t>Landfill charges</t>
  </si>
  <si>
    <t>Earthquake Study</t>
  </si>
  <si>
    <t>Added back from FY 2000-01</t>
  </si>
  <si>
    <t>Bridge of Hope Ministries</t>
  </si>
  <si>
    <t>Projects</t>
  </si>
  <si>
    <t>Bend Water Pageant</t>
  </si>
  <si>
    <t>Sisters Organization for Activities and Recreation</t>
  </si>
  <si>
    <t>Geotechnical fee</t>
  </si>
  <si>
    <t>Panther Perk Stop mobile unit</t>
  </si>
  <si>
    <t>Project Impact</t>
  </si>
  <si>
    <t>Conference travel and FireFree landfill signs</t>
  </si>
  <si>
    <t>Deschutes River Woods</t>
  </si>
  <si>
    <t>Work on emergency exit</t>
  </si>
  <si>
    <t>In rememberance of Barry Slaughter</t>
  </si>
  <si>
    <t>Purchase of GPS unit and ArcView GIS software</t>
  </si>
  <si>
    <t>Music education programs</t>
  </si>
  <si>
    <t>Air Rescue Northwest</t>
  </si>
  <si>
    <t>Licensing fee to establish as non-profit</t>
  </si>
  <si>
    <t>Bill Hansell</t>
  </si>
  <si>
    <t>Candidacy for AOC 2nd Vice President</t>
  </si>
  <si>
    <t>Parking lot improvements in Terrebonne</t>
  </si>
  <si>
    <t>Oregon High School Rodeo Association</t>
  </si>
  <si>
    <t>Championship Finals</t>
  </si>
  <si>
    <t>Baseball team equipment</t>
  </si>
  <si>
    <t>Emergency Preparedness Network Funding</t>
  </si>
  <si>
    <t>Technology needs</t>
  </si>
  <si>
    <t>Special project: hats, gloves, etc... For homeless</t>
  </si>
  <si>
    <t>Hospice of Bend-La Pine</t>
  </si>
  <si>
    <t>Inpatient care facility</t>
  </si>
  <si>
    <t>Help fund Central Oregon non-sawtimber biomass market study</t>
  </si>
  <si>
    <t>Central Oregon Intergovernmental Council</t>
  </si>
  <si>
    <t>Legacy Program at Portland State University</t>
  </si>
  <si>
    <t>Cost for L. Blanton and half of T. Anderson</t>
  </si>
  <si>
    <t>Friends of the Redmond Library</t>
  </si>
  <si>
    <t>Unger</t>
  </si>
  <si>
    <t>Books for Youth Challenge Program</t>
  </si>
  <si>
    <t>Install electrical service at White School Park Complex</t>
  </si>
  <si>
    <t>La Pine Parks and Recreation</t>
  </si>
  <si>
    <t>Sponsorship of four corporate tables</t>
  </si>
  <si>
    <t>Redmond Police Department</t>
  </si>
  <si>
    <t>Purchase and train new police dog for K-9 Unit</t>
  </si>
  <si>
    <t>Digital projector for public presentations</t>
  </si>
  <si>
    <t>Provide wheelchair, "Sami Sparrow" project</t>
  </si>
  <si>
    <t>Bend Boys &amp; Girls Club</t>
  </si>
  <si>
    <t>Fundraiser</t>
  </si>
  <si>
    <t>Copy machine</t>
  </si>
  <si>
    <t>Rental of main venue tent</t>
  </si>
  <si>
    <t>Advertising</t>
  </si>
  <si>
    <t>Outreach and development</t>
  </si>
  <si>
    <t>Oregon High Desert Classic</t>
  </si>
  <si>
    <t>Computer system improvements</t>
  </si>
  <si>
    <t>Obsidian Opera</t>
  </si>
  <si>
    <t>Vocal competition scholarships</t>
  </si>
  <si>
    <t>Atta Boy 300 Oregon World Cup</t>
  </si>
  <si>
    <t>Arts education programs</t>
  </si>
  <si>
    <t>Maintaining Operations</t>
  </si>
  <si>
    <t>Washer &amp; Dryer</t>
  </si>
  <si>
    <t xml:space="preserve">Recommend Spay and Neuter Grant </t>
  </si>
  <si>
    <t>1,000 Day Economic Roadmap</t>
  </si>
  <si>
    <t>8. Redmond-Sisters Hospice</t>
  </si>
  <si>
    <t>3. La Pine Senior Activity Center</t>
  </si>
  <si>
    <t>4. Heritage Theatre Company</t>
  </si>
  <si>
    <t>5. Sunriver Music Festival</t>
  </si>
  <si>
    <t>9. Deschutes Economic Alliance</t>
  </si>
  <si>
    <t>6. Deschutes County Healthy Beginnings</t>
  </si>
  <si>
    <t>7. Common Table</t>
  </si>
  <si>
    <t>11. Upper Deschutes River Coalition</t>
  </si>
  <si>
    <t>12. Central Oregon Intergovernmental Coalition</t>
  </si>
  <si>
    <t>16. Redmond Chamber of Commerce</t>
  </si>
  <si>
    <t>13. Daughters of the American Revolution</t>
  </si>
  <si>
    <t>15. Caldera</t>
  </si>
  <si>
    <t>10. Redmond Chamber of Commerce</t>
  </si>
  <si>
    <t>25. Redmond Police Department</t>
  </si>
  <si>
    <t>17. Cat Rescue Adoption and Foster Team (CRAFT)</t>
  </si>
  <si>
    <t>18. Cloverdale Volunteer Fire Fighters Assocation</t>
  </si>
  <si>
    <t>19. La Pine Christmas Basket Association</t>
  </si>
  <si>
    <t>20. Grandma's House</t>
  </si>
  <si>
    <t>21. Central Oregon Police Chaplaincy</t>
  </si>
  <si>
    <t>22. Pet Evacuation Team (PET)</t>
  </si>
  <si>
    <t>23. Humane Society of Redmond</t>
  </si>
  <si>
    <t>24. Deschutes Economic Alliance</t>
  </si>
  <si>
    <t>Support from Other Fund</t>
  </si>
  <si>
    <t>DeBone</t>
  </si>
  <si>
    <t>26. Family Access Network</t>
  </si>
  <si>
    <t>27. OSU/Deschutes County Extension</t>
  </si>
  <si>
    <t>Living on a Few Acres Conference</t>
  </si>
  <si>
    <t>14. La Pine Blue Lighting Mat Club</t>
  </si>
  <si>
    <t>29. Network of Volunteer Administrators</t>
  </si>
  <si>
    <t>30. La Pine Rodeo Association</t>
  </si>
  <si>
    <t>31. California Lutheran University</t>
  </si>
  <si>
    <t xml:space="preserve">Central Oregon Economic Forecast </t>
  </si>
  <si>
    <t>28. Bend-LaPine Education Foundation</t>
  </si>
  <si>
    <t>Transfer from General Fund</t>
  </si>
  <si>
    <t>32. NeighborImpact</t>
  </si>
  <si>
    <t>Veterans Supportive Services Grant Application</t>
  </si>
  <si>
    <t>33. Oregon High School Equestrian Teams, Inc.</t>
  </si>
  <si>
    <t>State Championships</t>
  </si>
  <si>
    <t>Challenge Day at Mountain View HS</t>
  </si>
  <si>
    <t>35. Nativity Lutheran Church</t>
  </si>
  <si>
    <t>Backpacks in Bend</t>
  </si>
  <si>
    <t>36. Children &amp; Families Commission</t>
  </si>
  <si>
    <t xml:space="preserve">2011 Week of the Young Child </t>
  </si>
  <si>
    <t>37. Tri-County High School Rodeo Club</t>
  </si>
  <si>
    <t>Tri-County High School Rodeo</t>
  </si>
  <si>
    <t>38. Deschutes Public Library Foundation</t>
  </si>
  <si>
    <t>A Novel Idea...Read Together</t>
  </si>
  <si>
    <t>39. Family Access Network Foundation</t>
  </si>
  <si>
    <t>40. Volunteer Connect</t>
  </si>
  <si>
    <t>Volunteer Connect Outreach</t>
  </si>
  <si>
    <t>34. Serendipity West Foundation</t>
  </si>
  <si>
    <t>41. Big Brothers Big Sisters of Central Oregon</t>
  </si>
  <si>
    <t>2011 Bowl for Kids' Sake</t>
  </si>
  <si>
    <t>42. Central Oregon Teen Challenge</t>
  </si>
  <si>
    <t>Teen Challenge Thrift Store Startup</t>
  </si>
  <si>
    <t>43. Sisters-Camp Sherman RFPD</t>
  </si>
  <si>
    <t>Structure Assessment Project</t>
  </si>
  <si>
    <t>44. Women's Civic Improvement League (KPOV)</t>
  </si>
  <si>
    <t>Expanding KPOV signal strength</t>
  </si>
  <si>
    <t>45. Innovation Threatre Works</t>
  </si>
  <si>
    <t>Bendpac Systems Capacity Expansion</t>
  </si>
  <si>
    <t>46. High Desert Museum</t>
  </si>
  <si>
    <t>Volcano Country</t>
  </si>
  <si>
    <t>47. Rotary Club of Bend</t>
  </si>
  <si>
    <t>Great Rotary Duck Race</t>
  </si>
  <si>
    <t>Collaborative Land Stewardship</t>
  </si>
  <si>
    <t>"Be Remedy" Text Initiative</t>
  </si>
  <si>
    <t>51. Deschutes Water Alliance</t>
  </si>
  <si>
    <t>Support</t>
  </si>
  <si>
    <t>2011 Nature of Words</t>
  </si>
  <si>
    <t>Spotlight on Homelessness Dinner</t>
  </si>
  <si>
    <t>La Pine Rocks</t>
  </si>
  <si>
    <t>Barbeque</t>
  </si>
  <si>
    <t>48. Central Oregon Police Chaplaincy</t>
  </si>
  <si>
    <t>49. Central Oregon Youth Investment Foundation</t>
  </si>
  <si>
    <t>50. The Bethlehem Inn</t>
  </si>
  <si>
    <t>Support from Other Funding Source</t>
  </si>
  <si>
    <t>52. La Pine Community Action Team</t>
  </si>
  <si>
    <t>53. Icon City</t>
  </si>
  <si>
    <t>54. Upper Deschutes River Coalition</t>
  </si>
  <si>
    <t>55. Deschutes County Weed Board</t>
  </si>
  <si>
    <t>57. The Nature of Words</t>
  </si>
  <si>
    <t>56. Sisters Area Chamber of Commerce</t>
  </si>
  <si>
    <t>Brews, Views &amp; Bar-B-Ques</t>
  </si>
  <si>
    <t>Not Spec.</t>
  </si>
  <si>
    <t>Reconsider in FY 2012</t>
  </si>
  <si>
    <t>Credits for FY 2012</t>
  </si>
  <si>
    <t>Balance Brought Forward from FY 2011</t>
  </si>
  <si>
    <t>1. Deschutes Economic Alliance</t>
  </si>
  <si>
    <t>2. Humane Society of Redmond</t>
  </si>
  <si>
    <t>3. Redmond-Sisters Hospice</t>
  </si>
  <si>
    <t>4. Sunriver Music Festival</t>
  </si>
  <si>
    <t>5. Nature of Words</t>
  </si>
  <si>
    <t>6. Icon City</t>
  </si>
  <si>
    <t>Text Initiative</t>
  </si>
  <si>
    <t>Nature of Words Festival 2011</t>
  </si>
  <si>
    <t>HVAC Cleaning</t>
  </si>
  <si>
    <t>7. Health Services Community Support Team</t>
  </si>
  <si>
    <t>8. Healthy Beginnings</t>
  </si>
  <si>
    <t>Fair Tickets</t>
  </si>
  <si>
    <t>Child Screenings</t>
  </si>
  <si>
    <t>Letter Sent</t>
  </si>
  <si>
    <t>FY 2012 Discretionary Grant Distribution Summary</t>
  </si>
  <si>
    <t>10. League of Women Voters</t>
  </si>
  <si>
    <t>9. La Pine Heritage Fair</t>
  </si>
  <si>
    <t>11. Project Wildfire</t>
  </si>
  <si>
    <t>12. Latino Community Association</t>
  </si>
  <si>
    <t>La Pine Heritage Fair - Music</t>
  </si>
  <si>
    <t>Festival of Cultures</t>
  </si>
  <si>
    <t>"They Represent You"</t>
  </si>
  <si>
    <t>13. Upper Deschutes River Coalition</t>
  </si>
  <si>
    <t>Wildfire reduction mapping</t>
  </si>
  <si>
    <t>14. Campfire USA Central Oregon</t>
  </si>
  <si>
    <t>After school program</t>
  </si>
  <si>
    <t>15. Ponderosa Elementary School PTA</t>
  </si>
  <si>
    <t>Technology project</t>
  </si>
  <si>
    <t>16. Leadership Redmond</t>
  </si>
  <si>
    <t>Leadership Redmond 2011-2012</t>
  </si>
  <si>
    <t>17. Family Access Network Foundation</t>
  </si>
  <si>
    <t>Fundraiser luncheon</t>
  </si>
  <si>
    <t>1,000-Day Economic Roadmap</t>
  </si>
  <si>
    <t>18. Deschutes Water Alliance</t>
  </si>
  <si>
    <t>Membership Contribution</t>
  </si>
  <si>
    <t>Forest Restoration Website</t>
  </si>
  <si>
    <t>2. NeighborImapct</t>
  </si>
  <si>
    <t>1. Deschutes County Fair &amp; Expo</t>
  </si>
  <si>
    <t>Community Support Team Fair Tickets</t>
  </si>
  <si>
    <t>19. Every Idea</t>
  </si>
  <si>
    <t>20. La Pine Park and Recreation District</t>
  </si>
  <si>
    <t>21. Boys &amp; Girls Club of Central Oregon</t>
  </si>
  <si>
    <t>Western Christmas Trade Show</t>
  </si>
  <si>
    <t>Rosland Camp Site</t>
  </si>
  <si>
    <t>Redmond Branch Relocation</t>
  </si>
  <si>
    <t>Center For Economic Research</t>
  </si>
  <si>
    <t>23. NeighborImpact</t>
  </si>
  <si>
    <t>Point in Time Count</t>
  </si>
  <si>
    <t>24. St. Vincent de Paul - La Pine</t>
  </si>
  <si>
    <t>22. Center For Economic Research &amp; Forecasting</t>
  </si>
  <si>
    <t>"Off the Top"</t>
  </si>
  <si>
    <t>25. Deschutes Soil and Water District</t>
  </si>
  <si>
    <t>26. La Pine Community Action Team</t>
  </si>
  <si>
    <t>27. Humane Society of Central Oregon</t>
  </si>
  <si>
    <t>28. OSU/Deschutes County Extension</t>
  </si>
  <si>
    <t>29. Bend Heroes Foundation</t>
  </si>
  <si>
    <t>30. CASA of Central Oregon</t>
  </si>
  <si>
    <t>31. Network of Volunteer Administrators</t>
  </si>
  <si>
    <t>32. Tri-County High School Rodeo</t>
  </si>
  <si>
    <t>33. Greater Redmond Historical Society</t>
  </si>
  <si>
    <t>34. Sisters Outdoor Quilt Show</t>
  </si>
  <si>
    <t>35. La Pine Rodeo Association</t>
  </si>
  <si>
    <t>2012 La Pine Rodeo</t>
  </si>
  <si>
    <t>Quilt for Two Rivers</t>
  </si>
  <si>
    <t>Redmond Museum Computer Network</t>
  </si>
  <si>
    <t>2012 Tri-County High School Rodeo</t>
  </si>
  <si>
    <t>2012 Volunteer of the Year</t>
  </si>
  <si>
    <t>Voice of Hope</t>
  </si>
  <si>
    <t>Honor Flight of Eastern Oregon</t>
  </si>
  <si>
    <t>Two AED's</t>
  </si>
  <si>
    <t>La Pine Gap Network Program</t>
  </si>
  <si>
    <t>Outreach Assistance</t>
  </si>
  <si>
    <t>St. Vincent de Paul Partition; $5,000 loan also offered</t>
  </si>
  <si>
    <t>Sisters Senior High School</t>
  </si>
  <si>
    <t>Bus transportation for event</t>
  </si>
  <si>
    <t>36. Bethlehem Inn</t>
  </si>
  <si>
    <t>37. Upper Deschutes River Coalition</t>
  </si>
  <si>
    <t>Spotlight on Homelessness</t>
  </si>
  <si>
    <t>Wildland Ecosystem &amp; South County Greenhouse</t>
  </si>
  <si>
    <t>38. Equine Outreach Horse Rescue</t>
  </si>
  <si>
    <t>Spring Hay &amp; Grain Campaign</t>
  </si>
  <si>
    <t>39. Central Oregon Youth Investment Foundation</t>
  </si>
  <si>
    <t>Barbeque Meet and Greet</t>
  </si>
  <si>
    <t>40. Big Brothers Big Sisters of Central Oregon</t>
  </si>
  <si>
    <t>2012 Bowl For Kids Sake</t>
  </si>
  <si>
    <t>41. Oregon High School Equestrian Teams</t>
  </si>
  <si>
    <t>State Meet</t>
  </si>
  <si>
    <t>42. American Red Cross</t>
  </si>
  <si>
    <t>2012 Sisters Preparedness Fair</t>
  </si>
  <si>
    <t xml:space="preserve"> </t>
  </si>
  <si>
    <t xml:space="preserve">43. Together for Children </t>
  </si>
  <si>
    <t>Together For Children Assistance</t>
  </si>
  <si>
    <t>44. Community of Christ Church</t>
  </si>
  <si>
    <t>Bridging Gaps</t>
  </si>
  <si>
    <t>45. The Nature of Words</t>
  </si>
  <si>
    <t>2012 The Nature of Words Literary Festival</t>
  </si>
  <si>
    <t>46. Cascades Theatrical Company</t>
  </si>
  <si>
    <t>Main Stage Season</t>
  </si>
  <si>
    <t>47. Crooked River Ranch Senior Group</t>
  </si>
  <si>
    <t>Emergency Fuel</t>
  </si>
  <si>
    <t>48. Orchard Neighborhood Association</t>
  </si>
  <si>
    <t>49. High Desert Museum</t>
  </si>
  <si>
    <t>Smokey Bear &amp; Woodsy Owl: Home Sweet Home</t>
  </si>
  <si>
    <t>50. NeighborImpact</t>
  </si>
  <si>
    <t>51. Common Table</t>
  </si>
  <si>
    <t>Bend &amp; Redmond Childcare Networks</t>
  </si>
  <si>
    <t xml:space="preserve">Token Distribution Extension </t>
  </si>
  <si>
    <t>Qtr</t>
  </si>
  <si>
    <t>Funded</t>
  </si>
  <si>
    <t>Y</t>
  </si>
  <si>
    <t>Req</t>
  </si>
  <si>
    <t>Reviewed</t>
  </si>
  <si>
    <t>Total Committed Year to Date</t>
  </si>
  <si>
    <t>Central Oregon Veterans Outreach</t>
  </si>
  <si>
    <t>Serendipity West Foundation</t>
  </si>
  <si>
    <t>La Pine Park and Recreation Foundation</t>
  </si>
  <si>
    <t>Cloverdale Volunteer Fire Fighters Association</t>
  </si>
  <si>
    <t xml:space="preserve"> Unger </t>
  </si>
  <si>
    <t xml:space="preserve"> Baney </t>
  </si>
  <si>
    <t xml:space="preserve"> Fundraising </t>
  </si>
  <si>
    <t xml:space="preserve"> Total </t>
  </si>
  <si>
    <t xml:space="preserve"> Description </t>
  </si>
  <si>
    <t>Cascades East Transit Public Survey</t>
  </si>
  <si>
    <t>Challenge Day</t>
  </si>
  <si>
    <t>Making Our Service Count Software Program</t>
  </si>
  <si>
    <t>Frontier Heritage Park Outdoor Restrooms</t>
  </si>
  <si>
    <t>Produce Area Repair and Construction</t>
  </si>
  <si>
    <t>Transitional Housing Program</t>
  </si>
  <si>
    <t>Fire Hydraulic Rescue Tools</t>
  </si>
  <si>
    <t>Free Rabies Vaccine Clinic</t>
  </si>
  <si>
    <t>Economic Impact Study</t>
  </si>
  <si>
    <t>Leadership Redmond Class of 2014-15</t>
  </si>
  <si>
    <t>Black &amp; White Fundraiser</t>
  </si>
  <si>
    <t>Annual Be Great fundraising Luncheon</t>
  </si>
  <si>
    <t>Direct Mail Fundraising Campaign</t>
  </si>
  <si>
    <t>Family Kitchen</t>
  </si>
  <si>
    <t>Technology Upgrades</t>
  </si>
  <si>
    <t>Bear Creek Elementary School PTO</t>
  </si>
  <si>
    <t>PA System</t>
  </si>
  <si>
    <t>2014 Festival of Trees</t>
  </si>
  <si>
    <t>Luncheon for Children Fundraiser</t>
  </si>
  <si>
    <t>Wounded Warrior Project</t>
  </si>
  <si>
    <t>Sheriff's Office Jail Bed Event</t>
  </si>
  <si>
    <t>Meal Program</t>
  </si>
  <si>
    <t>N</t>
  </si>
  <si>
    <t>Housing Affordability Forum</t>
  </si>
  <si>
    <t>Community Appreciation Luncheon</t>
  </si>
  <si>
    <t>Empowering Families Breakfast</t>
  </si>
  <si>
    <t>The Salvation Army</t>
  </si>
  <si>
    <t>Bend Music Program</t>
  </si>
  <si>
    <t>FY 2014-15 Discretionary Grant Applications - Updated 12/31/2014</t>
  </si>
  <si>
    <t>Volunteer Celebration Event</t>
  </si>
  <si>
    <t>Central Oregon Economic Forecast Event</t>
  </si>
  <si>
    <t>Center for Economic Research &amp; Forecasting</t>
  </si>
  <si>
    <t>OSU/Deschutes County Extension</t>
  </si>
  <si>
    <t>ID Badge Printer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</si>
</sst>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mm/dd/yy;@"/>
    <numFmt numFmtId="166" formatCode="&quot;$&quot;#,##0.00"/>
    <numFmt numFmtId="167" formatCode="_(&quot;$&quot;* #,##0.0_);_(&quot;$&quot;* \(#,##0.0\);_(&quot;$&quot;* &quot;-&quot;??_);_(@_)"/>
    <numFmt numFmtId="168" formatCode="m/d/yy"/>
    <numFmt numFmtId="169" formatCode="_(* #,##0.0_);_(* \(#,##0.0\);_(* &quot;-&quot;?_);_(@_)"/>
    <numFmt numFmtId="170" formatCode="_(&quot;$&quot;* #,##0_);_(&quot;$&quot;* \(#,##0\);_(&quot;$&quot;* &quot;-&quot;??_);_(@_)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Border="1"/>
    <xf numFmtId="14" fontId="0" fillId="0" borderId="0" xfId="0" applyNumberFormat="1"/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7" fontId="0" fillId="0" borderId="0" xfId="0" applyNumberFormat="1"/>
    <xf numFmtId="44" fontId="0" fillId="0" borderId="0" xfId="2" applyNumberFormat="1" applyFont="1"/>
    <xf numFmtId="44" fontId="2" fillId="0" borderId="0" xfId="0" applyNumberFormat="1" applyFont="1"/>
    <xf numFmtId="44" fontId="2" fillId="0" borderId="0" xfId="2" applyNumberFormat="1" applyFont="1"/>
    <xf numFmtId="9" fontId="2" fillId="0" borderId="0" xfId="3" applyFont="1" applyAlignment="1">
      <alignment horizontal="center"/>
    </xf>
    <xf numFmtId="0" fontId="0" fillId="0" borderId="1" xfId="0" applyBorder="1"/>
    <xf numFmtId="0" fontId="0" fillId="0" borderId="2" xfId="0" applyBorder="1"/>
    <xf numFmtId="44" fontId="4" fillId="0" borderId="3" xfId="2" applyNumberFormat="1" applyFont="1" applyBorder="1"/>
    <xf numFmtId="14" fontId="0" fillId="0" borderId="1" xfId="0" applyNumberFormat="1" applyBorder="1" applyAlignment="1">
      <alignment horizontal="center"/>
    </xf>
    <xf numFmtId="44" fontId="0" fillId="0" borderId="4" xfId="2" applyNumberFormat="1" applyFont="1" applyBorder="1"/>
    <xf numFmtId="44" fontId="0" fillId="0" borderId="5" xfId="2" applyNumberFormat="1" applyFont="1" applyBorder="1"/>
    <xf numFmtId="44" fontId="0" fillId="0" borderId="6" xfId="2" applyNumberFormat="1" applyFont="1" applyBorder="1"/>
    <xf numFmtId="44" fontId="0" fillId="0" borderId="7" xfId="2" applyNumberFormat="1" applyFont="1" applyBorder="1"/>
    <xf numFmtId="44" fontId="0" fillId="0" borderId="8" xfId="2" applyNumberFormat="1" applyFont="1" applyBorder="1"/>
    <xf numFmtId="44" fontId="0" fillId="2" borderId="4" xfId="2" applyNumberFormat="1" applyFont="1" applyFill="1" applyBorder="1"/>
    <xf numFmtId="44" fontId="0" fillId="2" borderId="5" xfId="2" applyNumberFormat="1" applyFont="1" applyFill="1" applyBorder="1"/>
    <xf numFmtId="44" fontId="0" fillId="2" borderId="6" xfId="2" applyNumberFormat="1" applyFont="1" applyFill="1" applyBorder="1"/>
    <xf numFmtId="0" fontId="0" fillId="0" borderId="9" xfId="0" applyBorder="1"/>
    <xf numFmtId="0" fontId="0" fillId="0" borderId="10" xfId="0" applyBorder="1"/>
    <xf numFmtId="44" fontId="0" fillId="2" borderId="11" xfId="2" applyNumberFormat="1" applyFont="1" applyFill="1" applyBorder="1"/>
    <xf numFmtId="44" fontId="0" fillId="2" borderId="12" xfId="2" applyNumberFormat="1" applyFont="1" applyFill="1" applyBorder="1"/>
    <xf numFmtId="44" fontId="4" fillId="2" borderId="3" xfId="0" applyNumberFormat="1" applyFont="1" applyFill="1" applyBorder="1"/>
    <xf numFmtId="44" fontId="0" fillId="0" borderId="13" xfId="2" applyNumberFormat="1" applyFont="1" applyBorder="1"/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4" fontId="0" fillId="0" borderId="11" xfId="2" applyNumberFormat="1" applyFont="1" applyBorder="1"/>
    <xf numFmtId="44" fontId="0" fillId="0" borderId="12" xfId="2" applyNumberFormat="1" applyFont="1" applyBorder="1"/>
    <xf numFmtId="44" fontId="0" fillId="0" borderId="14" xfId="2" applyNumberFormat="1" applyFont="1" applyBorder="1"/>
    <xf numFmtId="0" fontId="0" fillId="0" borderId="15" xfId="0" applyBorder="1"/>
    <xf numFmtId="14" fontId="6" fillId="0" borderId="16" xfId="0" applyNumberFormat="1" applyFont="1" applyBorder="1" applyAlignment="1">
      <alignment horizontal="center"/>
    </xf>
    <xf numFmtId="0" fontId="0" fillId="0" borderId="17" xfId="0" applyBorder="1"/>
    <xf numFmtId="14" fontId="6" fillId="0" borderId="18" xfId="0" applyNumberFormat="1" applyFon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9" xfId="0" applyBorder="1"/>
    <xf numFmtId="14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8" xfId="0" applyBorder="1"/>
    <xf numFmtId="0" fontId="0" fillId="0" borderId="12" xfId="0" applyBorder="1"/>
    <xf numFmtId="0" fontId="0" fillId="0" borderId="23" xfId="0" applyBorder="1"/>
    <xf numFmtId="14" fontId="0" fillId="0" borderId="24" xfId="0" applyNumberFormat="1" applyBorder="1" applyAlignment="1">
      <alignment horizontal="center"/>
    </xf>
    <xf numFmtId="44" fontId="0" fillId="3" borderId="13" xfId="2" applyNumberFormat="1" applyFont="1" applyFill="1" applyBorder="1"/>
    <xf numFmtId="44" fontId="0" fillId="3" borderId="6" xfId="2" applyNumberFormat="1" applyFont="1" applyFill="1" applyBorder="1"/>
    <xf numFmtId="44" fontId="0" fillId="3" borderId="4" xfId="2" applyNumberFormat="1" applyFont="1" applyFill="1" applyBorder="1"/>
    <xf numFmtId="44" fontId="0" fillId="3" borderId="14" xfId="2" applyNumberFormat="1" applyFont="1" applyFill="1" applyBorder="1"/>
    <xf numFmtId="44" fontId="0" fillId="3" borderId="5" xfId="2" applyNumberFormat="1" applyFont="1" applyFill="1" applyBorder="1"/>
    <xf numFmtId="0" fontId="0" fillId="0" borderId="25" xfId="0" applyBorder="1"/>
    <xf numFmtId="14" fontId="6" fillId="0" borderId="26" xfId="0" applyNumberFormat="1" applyFont="1" applyBorder="1" applyAlignment="1">
      <alignment horizontal="center"/>
    </xf>
    <xf numFmtId="0" fontId="6" fillId="0" borderId="0" xfId="0" applyFont="1" applyBorder="1"/>
    <xf numFmtId="165" fontId="6" fillId="0" borderId="0" xfId="0" applyNumberFormat="1" applyFont="1" applyBorder="1"/>
    <xf numFmtId="44" fontId="0" fillId="2" borderId="13" xfId="2" applyNumberFormat="1" applyFont="1" applyFill="1" applyBorder="1"/>
    <xf numFmtId="44" fontId="0" fillId="0" borderId="13" xfId="2" applyNumberFormat="1" applyFont="1" applyFill="1" applyBorder="1"/>
    <xf numFmtId="44" fontId="0" fillId="0" borderId="6" xfId="2" applyNumberFormat="1" applyFont="1" applyFill="1" applyBorder="1"/>
    <xf numFmtId="164" fontId="7" fillId="0" borderId="0" xfId="0" applyNumberFormat="1" applyFont="1" applyAlignment="1">
      <alignment horizontal="center"/>
    </xf>
    <xf numFmtId="0" fontId="7" fillId="0" borderId="0" xfId="0" applyFont="1"/>
    <xf numFmtId="43" fontId="7" fillId="0" borderId="0" xfId="1" applyNumberFormat="1" applyFont="1" applyBorder="1"/>
    <xf numFmtId="0" fontId="7" fillId="0" borderId="0" xfId="0" applyFont="1" applyAlignment="1">
      <alignment horizontal="left"/>
    </xf>
    <xf numFmtId="14" fontId="0" fillId="0" borderId="27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8" fontId="7" fillId="0" borderId="0" xfId="0" applyNumberFormat="1" applyFont="1"/>
    <xf numFmtId="43" fontId="7" fillId="0" borderId="0" xfId="1" applyNumberFormat="1" applyFont="1"/>
    <xf numFmtId="17" fontId="7" fillId="0" borderId="0" xfId="0" applyNumberFormat="1" applyFont="1"/>
    <xf numFmtId="44" fontId="0" fillId="0" borderId="28" xfId="2" applyNumberFormat="1" applyFont="1" applyBorder="1"/>
    <xf numFmtId="0" fontId="0" fillId="0" borderId="7" xfId="0" applyBorder="1"/>
    <xf numFmtId="0" fontId="0" fillId="0" borderId="29" xfId="0" applyBorder="1"/>
    <xf numFmtId="0" fontId="0" fillId="0" borderId="30" xfId="0" applyBorder="1"/>
    <xf numFmtId="14" fontId="6" fillId="0" borderId="4" xfId="0" applyNumberFormat="1" applyFont="1" applyBorder="1" applyAlignment="1">
      <alignment horizontal="center"/>
    </xf>
    <xf numFmtId="14" fontId="6" fillId="0" borderId="1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4" fontId="0" fillId="0" borderId="31" xfId="2" applyNumberFormat="1" applyFont="1" applyBorder="1"/>
    <xf numFmtId="44" fontId="0" fillId="0" borderId="10" xfId="2" applyNumberFormat="1" applyFont="1" applyBorder="1"/>
    <xf numFmtId="44" fontId="0" fillId="0" borderId="32" xfId="2" applyNumberFormat="1" applyFont="1" applyFill="1" applyBorder="1"/>
    <xf numFmtId="44" fontId="0" fillId="0" borderId="32" xfId="2" applyNumberFormat="1" applyFont="1" applyBorder="1"/>
    <xf numFmtId="13" fontId="0" fillId="0" borderId="14" xfId="2" applyNumberFormat="1" applyFont="1" applyBorder="1"/>
    <xf numFmtId="14" fontId="6" fillId="0" borderId="6" xfId="0" applyNumberFormat="1" applyFont="1" applyBorder="1" applyAlignment="1">
      <alignment horizontal="center"/>
    </xf>
    <xf numFmtId="44" fontId="0" fillId="0" borderId="0" xfId="0" applyNumberFormat="1"/>
    <xf numFmtId="169" fontId="0" fillId="0" borderId="0" xfId="0" applyNumberFormat="1"/>
    <xf numFmtId="0" fontId="6" fillId="0" borderId="17" xfId="0" applyFont="1" applyBorder="1"/>
    <xf numFmtId="0" fontId="6" fillId="0" borderId="23" xfId="0" applyFont="1" applyBorder="1"/>
    <xf numFmtId="0" fontId="6" fillId="0" borderId="25" xfId="0" applyFont="1" applyBorder="1"/>
    <xf numFmtId="14" fontId="6" fillId="0" borderId="33" xfId="0" applyNumberFormat="1" applyFont="1" applyBorder="1" applyAlignment="1">
      <alignment horizontal="center"/>
    </xf>
    <xf numFmtId="44" fontId="0" fillId="2" borderId="14" xfId="2" applyNumberFormat="1" applyFont="1" applyFill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44" fontId="0" fillId="0" borderId="0" xfId="2" applyFont="1"/>
    <xf numFmtId="44" fontId="2" fillId="0" borderId="0" xfId="0" applyNumberFormat="1" applyFont="1" applyAlignment="1">
      <alignment horizontal="center"/>
    </xf>
    <xf numFmtId="44" fontId="2" fillId="0" borderId="13" xfId="2" applyNumberFormat="1" applyFont="1" applyBorder="1"/>
    <xf numFmtId="44" fontId="2" fillId="0" borderId="6" xfId="2" applyNumberFormat="1" applyFont="1" applyBorder="1"/>
    <xf numFmtId="44" fontId="6" fillId="0" borderId="6" xfId="2" applyNumberFormat="1" applyFont="1" applyBorder="1"/>
    <xf numFmtId="44" fontId="6" fillId="0" borderId="13" xfId="2" applyNumberFormat="1" applyFont="1" applyBorder="1"/>
    <xf numFmtId="44" fontId="6" fillId="0" borderId="13" xfId="2" applyNumberFormat="1" applyFont="1" applyBorder="1" applyAlignment="1">
      <alignment horizontal="center"/>
    </xf>
    <xf numFmtId="44" fontId="6" fillId="0" borderId="14" xfId="2" applyNumberFormat="1" applyFont="1" applyBorder="1"/>
    <xf numFmtId="44" fontId="6" fillId="0" borderId="5" xfId="2" applyNumberFormat="1" applyFont="1" applyBorder="1"/>
    <xf numFmtId="44" fontId="0" fillId="0" borderId="29" xfId="2" applyNumberFormat="1" applyFont="1" applyBorder="1"/>
    <xf numFmtId="44" fontId="0" fillId="0" borderId="30" xfId="2" applyNumberFormat="1" applyFont="1" applyBorder="1"/>
    <xf numFmtId="44" fontId="0" fillId="0" borderId="35" xfId="2" applyNumberFormat="1" applyFont="1" applyBorder="1"/>
    <xf numFmtId="44" fontId="0" fillId="0" borderId="13" xfId="2" applyNumberFormat="1" applyFont="1" applyBorder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0" xfId="0" applyAlignment="1">
      <alignment horizontal="left"/>
    </xf>
    <xf numFmtId="14" fontId="8" fillId="0" borderId="2" xfId="0" applyNumberFormat="1" applyFont="1" applyBorder="1" applyAlignment="1">
      <alignment horizontal="center"/>
    </xf>
    <xf numFmtId="44" fontId="8" fillId="2" borderId="13" xfId="2" applyNumberFormat="1" applyFont="1" applyFill="1" applyBorder="1"/>
    <xf numFmtId="0" fontId="9" fillId="0" borderId="0" xfId="0" applyFont="1"/>
    <xf numFmtId="0" fontId="10" fillId="0" borderId="0" xfId="0" applyFont="1"/>
    <xf numFmtId="44" fontId="11" fillId="0" borderId="0" xfId="0" applyNumberFormat="1" applyFont="1"/>
    <xf numFmtId="0" fontId="11" fillId="0" borderId="0" xfId="0" applyFont="1"/>
    <xf numFmtId="44" fontId="0" fillId="3" borderId="13" xfId="2" applyNumberFormat="1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44" fontId="0" fillId="2" borderId="3" xfId="2" applyNumberFormat="1" applyFont="1" applyFill="1" applyBorder="1"/>
    <xf numFmtId="44" fontId="0" fillId="0" borderId="36" xfId="2" applyNumberFormat="1" applyFont="1" applyBorder="1"/>
    <xf numFmtId="44" fontId="0" fillId="0" borderId="3" xfId="2" applyNumberFormat="1" applyFont="1" applyBorder="1"/>
    <xf numFmtId="44" fontId="0" fillId="0" borderId="37" xfId="2" applyNumberFormat="1" applyFont="1" applyBorder="1"/>
    <xf numFmtId="0" fontId="6" fillId="0" borderId="38" xfId="0" applyFont="1" applyBorder="1"/>
    <xf numFmtId="14" fontId="0" fillId="0" borderId="39" xfId="0" applyNumberFormat="1" applyBorder="1" applyAlignment="1">
      <alignment horizontal="center"/>
    </xf>
    <xf numFmtId="44" fontId="0" fillId="0" borderId="40" xfId="2" applyNumberFormat="1" applyFont="1" applyBorder="1"/>
    <xf numFmtId="44" fontId="0" fillId="3" borderId="40" xfId="2" applyNumberFormat="1" applyFont="1" applyFill="1" applyBorder="1"/>
    <xf numFmtId="0" fontId="0" fillId="0" borderId="41" xfId="0" applyBorder="1"/>
    <xf numFmtId="9" fontId="0" fillId="0" borderId="0" xfId="3" applyFont="1"/>
    <xf numFmtId="44" fontId="0" fillId="0" borderId="0" xfId="3" applyNumberFormat="1" applyFont="1"/>
    <xf numFmtId="44" fontId="6" fillId="0" borderId="0" xfId="2" applyNumberFormat="1" applyFont="1"/>
    <xf numFmtId="44" fontId="6" fillId="0" borderId="4" xfId="2" applyFont="1" applyBorder="1" applyAlignment="1">
      <alignment horizontal="center"/>
    </xf>
    <xf numFmtId="44" fontId="6" fillId="0" borderId="14" xfId="2" applyFont="1" applyBorder="1" applyAlignment="1">
      <alignment horizontal="center"/>
    </xf>
    <xf numFmtId="44" fontId="0" fillId="0" borderId="13" xfId="2" applyFont="1" applyBorder="1" applyAlignment="1">
      <alignment horizontal="center"/>
    </xf>
    <xf numFmtId="44" fontId="0" fillId="0" borderId="6" xfId="2" applyFont="1" applyBorder="1" applyAlignment="1">
      <alignment horizontal="center"/>
    </xf>
    <xf numFmtId="14" fontId="6" fillId="0" borderId="11" xfId="0" applyNumberFormat="1" applyFont="1" applyBorder="1" applyAlignment="1">
      <alignment horizontal="center"/>
    </xf>
    <xf numFmtId="14" fontId="6" fillId="0" borderId="42" xfId="0" applyNumberFormat="1" applyFont="1" applyBorder="1" applyAlignment="1">
      <alignment horizontal="center"/>
    </xf>
    <xf numFmtId="14" fontId="0" fillId="0" borderId="43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44" fontId="6" fillId="0" borderId="0" xfId="0" applyNumberFormat="1" applyFont="1"/>
    <xf numFmtId="0" fontId="13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4" xfId="2" applyNumberFormat="1" applyFont="1" applyFill="1" applyBorder="1" applyAlignment="1">
      <alignment horizontal="center"/>
    </xf>
    <xf numFmtId="44" fontId="0" fillId="0" borderId="5" xfId="2" applyNumberFormat="1" applyFont="1" applyFill="1" applyBorder="1" applyAlignment="1">
      <alignment horizontal="center"/>
    </xf>
    <xf numFmtId="44" fontId="0" fillId="0" borderId="6" xfId="2" applyNumberFormat="1" applyFont="1" applyFill="1" applyBorder="1" applyAlignment="1">
      <alignment horizontal="center"/>
    </xf>
    <xf numFmtId="44" fontId="2" fillId="0" borderId="0" xfId="2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44" fontId="0" fillId="0" borderId="0" xfId="0" applyNumberFormat="1" applyAlignment="1">
      <alignment horizontal="center"/>
    </xf>
    <xf numFmtId="0" fontId="14" fillId="0" borderId="0" xfId="0" applyFont="1"/>
    <xf numFmtId="44" fontId="0" fillId="0" borderId="13" xfId="2" applyNumberFormat="1" applyFont="1" applyFill="1" applyBorder="1" applyAlignment="1">
      <alignment horizontal="center"/>
    </xf>
    <xf numFmtId="0" fontId="0" fillId="0" borderId="40" xfId="0" applyBorder="1"/>
    <xf numFmtId="14" fontId="0" fillId="0" borderId="44" xfId="0" applyNumberFormat="1" applyBorder="1" applyAlignment="1">
      <alignment horizontal="center"/>
    </xf>
    <xf numFmtId="44" fontId="0" fillId="0" borderId="40" xfId="2" applyFont="1" applyBorder="1" applyAlignment="1">
      <alignment horizontal="center"/>
    </xf>
    <xf numFmtId="44" fontId="0" fillId="0" borderId="14" xfId="2" applyNumberFormat="1" applyFont="1" applyFill="1" applyBorder="1" applyAlignment="1">
      <alignment horizontal="center"/>
    </xf>
    <xf numFmtId="14" fontId="0" fillId="0" borderId="42" xfId="0" applyNumberFormat="1" applyBorder="1" applyAlignment="1">
      <alignment horizontal="center"/>
    </xf>
    <xf numFmtId="44" fontId="0" fillId="0" borderId="5" xfId="2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4" fontId="0" fillId="0" borderId="45" xfId="2" applyNumberFormat="1" applyFont="1" applyBorder="1"/>
    <xf numFmtId="44" fontId="0" fillId="0" borderId="45" xfId="2" applyNumberFormat="1" applyFont="1" applyBorder="1" applyAlignment="1">
      <alignment horizontal="center"/>
    </xf>
    <xf numFmtId="44" fontId="0" fillId="0" borderId="46" xfId="2" applyNumberFormat="1" applyFont="1" applyBorder="1"/>
    <xf numFmtId="44" fontId="0" fillId="0" borderId="47" xfId="2" applyNumberFormat="1" applyFont="1" applyBorder="1"/>
    <xf numFmtId="0" fontId="6" fillId="0" borderId="7" xfId="0" applyFont="1" applyBorder="1"/>
    <xf numFmtId="0" fontId="6" fillId="0" borderId="30" xfId="0" applyFont="1" applyBorder="1"/>
    <xf numFmtId="44" fontId="0" fillId="0" borderId="42" xfId="2" applyNumberFormat="1" applyFont="1" applyFill="1" applyBorder="1" applyAlignment="1">
      <alignment horizontal="center"/>
    </xf>
    <xf numFmtId="44" fontId="16" fillId="5" borderId="42" xfId="2" applyNumberFormat="1" applyFont="1" applyFill="1" applyBorder="1" applyAlignment="1">
      <alignment horizontal="center"/>
    </xf>
    <xf numFmtId="44" fontId="0" fillId="0" borderId="12" xfId="2" applyNumberFormat="1" applyFont="1" applyFill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14" fontId="6" fillId="0" borderId="30" xfId="0" applyNumberFormat="1" applyFont="1" applyBorder="1" applyAlignment="1">
      <alignment horizontal="center"/>
    </xf>
    <xf numFmtId="14" fontId="0" fillId="0" borderId="30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44" fontId="6" fillId="0" borderId="11" xfId="2" applyNumberFormat="1" applyFont="1" applyFill="1" applyBorder="1" applyAlignment="1">
      <alignment horizontal="center"/>
    </xf>
    <xf numFmtId="44" fontId="6" fillId="0" borderId="42" xfId="2" applyNumberFormat="1" applyFont="1" applyFill="1" applyBorder="1" applyAlignment="1">
      <alignment horizontal="center"/>
    </xf>
    <xf numFmtId="44" fontId="6" fillId="5" borderId="42" xfId="2" applyNumberFormat="1" applyFont="1" applyFill="1" applyBorder="1" applyAlignment="1">
      <alignment horizontal="center"/>
    </xf>
    <xf numFmtId="44" fontId="6" fillId="0" borderId="7" xfId="2" applyFont="1" applyBorder="1" applyAlignment="1">
      <alignment horizontal="center"/>
    </xf>
    <xf numFmtId="44" fontId="0" fillId="0" borderId="30" xfId="2" applyFont="1" applyBorder="1" applyAlignment="1">
      <alignment horizontal="center"/>
    </xf>
    <xf numFmtId="44" fontId="6" fillId="0" borderId="30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2" borderId="42" xfId="2" applyNumberFormat="1" applyFont="1" applyFill="1" applyBorder="1"/>
    <xf numFmtId="44" fontId="0" fillId="0" borderId="15" xfId="2" applyNumberFormat="1" applyFont="1" applyBorder="1"/>
    <xf numFmtId="44" fontId="0" fillId="0" borderId="16" xfId="2" applyNumberFormat="1" applyFont="1" applyBorder="1"/>
    <xf numFmtId="44" fontId="0" fillId="0" borderId="17" xfId="2" applyNumberFormat="1" applyFont="1" applyBorder="1"/>
    <xf numFmtId="44" fontId="0" fillId="0" borderId="18" xfId="2" applyNumberFormat="1" applyFont="1" applyBorder="1"/>
    <xf numFmtId="44" fontId="0" fillId="0" borderId="17" xfId="2" applyNumberFormat="1" applyFont="1" applyBorder="1" applyAlignment="1">
      <alignment horizontal="center"/>
    </xf>
    <xf numFmtId="44" fontId="0" fillId="0" borderId="18" xfId="2" applyNumberFormat="1" applyFont="1" applyBorder="1" applyAlignment="1">
      <alignment horizontal="center"/>
    </xf>
    <xf numFmtId="44" fontId="0" fillId="0" borderId="19" xfId="2" applyNumberFormat="1" applyFont="1" applyBorder="1"/>
    <xf numFmtId="44" fontId="0" fillId="0" borderId="20" xfId="2" applyNumberFormat="1" applyFont="1" applyBorder="1"/>
    <xf numFmtId="0" fontId="6" fillId="0" borderId="35" xfId="0" applyFont="1" applyBorder="1"/>
    <xf numFmtId="14" fontId="0" fillId="0" borderId="35" xfId="0" applyNumberFormat="1" applyBorder="1" applyAlignment="1">
      <alignment horizontal="center"/>
    </xf>
    <xf numFmtId="44" fontId="0" fillId="0" borderId="35" xfId="2" applyFont="1" applyBorder="1" applyAlignment="1">
      <alignment horizontal="center"/>
    </xf>
    <xf numFmtId="44" fontId="0" fillId="0" borderId="23" xfId="2" applyNumberFormat="1" applyFont="1" applyBorder="1"/>
    <xf numFmtId="44" fontId="0" fillId="0" borderId="48" xfId="2" applyNumberFormat="1" applyFont="1" applyBorder="1"/>
    <xf numFmtId="44" fontId="0" fillId="0" borderId="24" xfId="2" applyNumberFormat="1" applyFont="1" applyBorder="1"/>
    <xf numFmtId="0" fontId="2" fillId="0" borderId="0" xfId="0" applyFont="1" applyFill="1" applyBorder="1" applyAlignment="1">
      <alignment horizontal="left"/>
    </xf>
    <xf numFmtId="44" fontId="0" fillId="0" borderId="31" xfId="2" applyNumberFormat="1" applyFont="1" applyFill="1" applyBorder="1" applyAlignment="1">
      <alignment horizontal="center"/>
    </xf>
    <xf numFmtId="44" fontId="0" fillId="0" borderId="10" xfId="2" applyNumberFormat="1" applyFont="1" applyFill="1" applyBorder="1" applyAlignment="1">
      <alignment horizontal="center"/>
    </xf>
    <xf numFmtId="44" fontId="16" fillId="5" borderId="10" xfId="2" applyNumberFormat="1" applyFont="1" applyFill="1" applyBorder="1" applyAlignment="1">
      <alignment horizontal="center"/>
    </xf>
    <xf numFmtId="44" fontId="0" fillId="0" borderId="9" xfId="2" applyNumberFormat="1" applyFont="1" applyFill="1" applyBorder="1" applyAlignment="1">
      <alignment horizontal="center"/>
    </xf>
    <xf numFmtId="44" fontId="0" fillId="0" borderId="32" xfId="2" applyNumberFormat="1" applyFont="1" applyFill="1" applyBorder="1" applyAlignment="1">
      <alignment horizontal="center"/>
    </xf>
    <xf numFmtId="0" fontId="0" fillId="0" borderId="4" xfId="0" applyBorder="1"/>
    <xf numFmtId="0" fontId="6" fillId="0" borderId="6" xfId="0" applyFont="1" applyBorder="1"/>
    <xf numFmtId="44" fontId="6" fillId="6" borderId="42" xfId="2" applyNumberFormat="1" applyFont="1" applyFill="1" applyBorder="1" applyAlignment="1">
      <alignment horizontal="center"/>
    </xf>
    <xf numFmtId="44" fontId="16" fillId="6" borderId="42" xfId="2" applyNumberFormat="1" applyFont="1" applyFill="1" applyBorder="1" applyAlignment="1">
      <alignment horizontal="center"/>
    </xf>
    <xf numFmtId="44" fontId="16" fillId="6" borderId="43" xfId="2" applyNumberFormat="1" applyFont="1" applyFill="1" applyBorder="1" applyAlignment="1">
      <alignment horizontal="center"/>
    </xf>
    <xf numFmtId="44" fontId="6" fillId="0" borderId="48" xfId="2" applyNumberFormat="1" applyFont="1" applyBorder="1"/>
    <xf numFmtId="0" fontId="6" fillId="0" borderId="13" xfId="0" applyFont="1" applyBorder="1"/>
    <xf numFmtId="44" fontId="16" fillId="7" borderId="48" xfId="2" applyNumberFormat="1" applyFont="1" applyFill="1" applyBorder="1"/>
    <xf numFmtId="44" fontId="16" fillId="7" borderId="47" xfId="2" applyNumberFormat="1" applyFont="1" applyFill="1" applyBorder="1"/>
    <xf numFmtId="44" fontId="0" fillId="2" borderId="43" xfId="2" applyNumberFormat="1" applyFont="1" applyFill="1" applyBorder="1"/>
    <xf numFmtId="44" fontId="17" fillId="7" borderId="9" xfId="2" applyNumberFormat="1" applyFont="1" applyFill="1" applyBorder="1" applyAlignment="1">
      <alignment horizontal="center"/>
    </xf>
    <xf numFmtId="44" fontId="0" fillId="0" borderId="42" xfId="2" applyNumberFormat="1" applyFont="1" applyBorder="1"/>
    <xf numFmtId="44" fontId="4" fillId="0" borderId="0" xfId="2" applyNumberFormat="1" applyFont="1" applyBorder="1"/>
    <xf numFmtId="44" fontId="6" fillId="0" borderId="43" xfId="2" applyNumberFormat="1" applyFont="1" applyFill="1" applyBorder="1" applyAlignment="1">
      <alignment horizontal="center"/>
    </xf>
    <xf numFmtId="44" fontId="6" fillId="0" borderId="45" xfId="2" applyNumberFormat="1" applyFont="1" applyBorder="1" applyAlignment="1"/>
    <xf numFmtId="44" fontId="6" fillId="0" borderId="48" xfId="2" applyNumberFormat="1" applyFont="1" applyBorder="1" applyAlignment="1"/>
    <xf numFmtId="16" fontId="6" fillId="0" borderId="4" xfId="2" applyNumberFormat="1" applyFont="1" applyFill="1" applyBorder="1" applyAlignment="1">
      <alignment horizontal="center"/>
    </xf>
    <xf numFmtId="44" fontId="0" fillId="0" borderId="43" xfId="2" applyNumberFormat="1" applyFont="1" applyFill="1" applyBorder="1" applyAlignment="1">
      <alignment horizontal="center"/>
    </xf>
    <xf numFmtId="16" fontId="6" fillId="0" borderId="5" xfId="2" applyNumberFormat="1" applyFont="1" applyFill="1" applyBorder="1" applyAlignment="1">
      <alignment horizontal="center"/>
    </xf>
    <xf numFmtId="16" fontId="6" fillId="0" borderId="13" xfId="2" applyNumberFormat="1" applyFont="1" applyFill="1" applyBorder="1" applyAlignment="1">
      <alignment horizontal="center"/>
    </xf>
    <xf numFmtId="16" fontId="0" fillId="0" borderId="5" xfId="2" applyNumberFormat="1" applyFont="1" applyFill="1" applyBorder="1" applyAlignment="1">
      <alignment horizontal="center"/>
    </xf>
    <xf numFmtId="0" fontId="6" fillId="0" borderId="29" xfId="0" applyFont="1" applyBorder="1"/>
    <xf numFmtId="14" fontId="6" fillId="0" borderId="29" xfId="0" applyNumberFormat="1" applyFont="1" applyBorder="1" applyAlignment="1">
      <alignment horizontal="center"/>
    </xf>
    <xf numFmtId="44" fontId="6" fillId="0" borderId="29" xfId="2" applyFont="1" applyBorder="1" applyAlignment="1">
      <alignment horizontal="center"/>
    </xf>
    <xf numFmtId="44" fontId="0" fillId="0" borderId="25" xfId="2" applyNumberFormat="1" applyFont="1" applyBorder="1"/>
    <xf numFmtId="44" fontId="0" fillId="0" borderId="49" xfId="2" applyNumberFormat="1" applyFont="1" applyBorder="1"/>
    <xf numFmtId="44" fontId="0" fillId="0" borderId="26" xfId="2" applyNumberFormat="1" applyFont="1" applyBorder="1"/>
    <xf numFmtId="44" fontId="0" fillId="0" borderId="50" xfId="2" applyNumberFormat="1" applyFont="1" applyBorder="1"/>
    <xf numFmtId="44" fontId="6" fillId="0" borderId="50" xfId="2" applyNumberFormat="1" applyFont="1" applyFill="1" applyBorder="1" applyAlignment="1">
      <alignment horizontal="center"/>
    </xf>
    <xf numFmtId="44" fontId="0" fillId="0" borderId="28" xfId="2" applyNumberFormat="1" applyFont="1" applyFill="1" applyBorder="1" applyAlignment="1">
      <alignment horizontal="center"/>
    </xf>
    <xf numFmtId="0" fontId="6" fillId="0" borderId="14" xfId="0" applyFont="1" applyBorder="1"/>
    <xf numFmtId="44" fontId="20" fillId="7" borderId="43" xfId="2" applyNumberFormat="1" applyFont="1" applyFill="1" applyBorder="1" applyAlignment="1">
      <alignment horizontal="center"/>
    </xf>
    <xf numFmtId="44" fontId="6" fillId="0" borderId="51" xfId="2" applyNumberFormat="1" applyFont="1" applyBorder="1" applyAlignment="1"/>
    <xf numFmtId="44" fontId="0" fillId="0" borderId="52" xfId="2" applyNumberFormat="1" applyFont="1" applyBorder="1"/>
    <xf numFmtId="44" fontId="6" fillId="0" borderId="53" xfId="2" applyNumberFormat="1" applyFont="1" applyBorder="1" applyAlignment="1"/>
    <xf numFmtId="44" fontId="0" fillId="0" borderId="54" xfId="2" applyNumberFormat="1" applyFont="1" applyBorder="1"/>
    <xf numFmtId="44" fontId="6" fillId="8" borderId="4" xfId="2" applyFont="1" applyFill="1" applyBorder="1" applyAlignment="1">
      <alignment horizontal="center"/>
    </xf>
    <xf numFmtId="44" fontId="18" fillId="8" borderId="13" xfId="2" applyFont="1" applyFill="1" applyBorder="1" applyAlignment="1">
      <alignment horizontal="center"/>
    </xf>
    <xf numFmtId="44" fontId="18" fillId="8" borderId="6" xfId="2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4" fontId="6" fillId="0" borderId="9" xfId="2" applyNumberFormat="1" applyFont="1" applyBorder="1" applyAlignment="1"/>
    <xf numFmtId="0" fontId="1" fillId="0" borderId="13" xfId="0" applyFont="1" applyBorder="1"/>
    <xf numFmtId="44" fontId="0" fillId="6" borderId="43" xfId="2" applyNumberFormat="1" applyFont="1" applyFill="1" applyBorder="1" applyAlignment="1">
      <alignment horizontal="center"/>
    </xf>
    <xf numFmtId="44" fontId="2" fillId="2" borderId="4" xfId="2" applyNumberFormat="1" applyFont="1" applyFill="1" applyBorder="1"/>
    <xf numFmtId="0" fontId="2" fillId="0" borderId="19" xfId="0" applyFont="1" applyBorder="1"/>
    <xf numFmtId="14" fontId="2" fillId="0" borderId="20" xfId="0" applyNumberFormat="1" applyFont="1" applyBorder="1" applyAlignment="1">
      <alignment horizontal="center"/>
    </xf>
    <xf numFmtId="44" fontId="2" fillId="0" borderId="6" xfId="2" applyNumberFormat="1" applyFont="1" applyFill="1" applyBorder="1"/>
    <xf numFmtId="0" fontId="1" fillId="0" borderId="15" xfId="0" applyFont="1" applyBorder="1"/>
    <xf numFmtId="14" fontId="1" fillId="0" borderId="16" xfId="0" applyNumberFormat="1" applyFont="1" applyBorder="1" applyAlignment="1">
      <alignment horizontal="center"/>
    </xf>
    <xf numFmtId="44" fontId="1" fillId="0" borderId="4" xfId="2" applyNumberFormat="1" applyFont="1" applyBorder="1"/>
    <xf numFmtId="44" fontId="1" fillId="2" borderId="4" xfId="2" applyNumberFormat="1" applyFont="1" applyFill="1" applyBorder="1"/>
    <xf numFmtId="0" fontId="1" fillId="0" borderId="0" xfId="0" applyFont="1"/>
    <xf numFmtId="0" fontId="1" fillId="0" borderId="25" xfId="0" applyFont="1" applyBorder="1"/>
    <xf numFmtId="14" fontId="1" fillId="0" borderId="26" xfId="0" applyNumberFormat="1" applyFont="1" applyBorder="1" applyAlignment="1">
      <alignment horizontal="center"/>
    </xf>
    <xf numFmtId="44" fontId="1" fillId="0" borderId="14" xfId="2" applyNumberFormat="1" applyFont="1" applyBorder="1"/>
    <xf numFmtId="44" fontId="1" fillId="2" borderId="5" xfId="2" applyNumberFormat="1" applyFont="1" applyFill="1" applyBorder="1"/>
    <xf numFmtId="14" fontId="1" fillId="0" borderId="18" xfId="0" applyNumberFormat="1" applyFont="1" applyBorder="1" applyAlignment="1">
      <alignment horizontal="center"/>
    </xf>
    <xf numFmtId="0" fontId="1" fillId="0" borderId="17" xfId="0" applyFont="1" applyBorder="1"/>
    <xf numFmtId="44" fontId="1" fillId="0" borderId="5" xfId="2" applyNumberFormat="1" applyFont="1" applyBorder="1"/>
    <xf numFmtId="0" fontId="1" fillId="0" borderId="19" xfId="0" applyFont="1" applyBorder="1"/>
    <xf numFmtId="14" fontId="1" fillId="0" borderId="20" xfId="0" applyNumberFormat="1" applyFont="1" applyBorder="1" applyAlignment="1">
      <alignment horizontal="center"/>
    </xf>
    <xf numFmtId="44" fontId="1" fillId="0" borderId="6" xfId="2" applyNumberFormat="1" applyFont="1" applyFill="1" applyBorder="1"/>
    <xf numFmtId="44" fontId="1" fillId="0" borderId="6" xfId="2" applyNumberFormat="1" applyFont="1" applyBorder="1"/>
    <xf numFmtId="44" fontId="1" fillId="2" borderId="6" xfId="2" applyNumberFormat="1" applyFont="1" applyFill="1" applyBorder="1"/>
    <xf numFmtId="0" fontId="2" fillId="0" borderId="23" xfId="0" applyFont="1" applyBorder="1"/>
    <xf numFmtId="14" fontId="2" fillId="0" borderId="24" xfId="0" applyNumberFormat="1" applyFont="1" applyBorder="1" applyAlignment="1">
      <alignment horizontal="center"/>
    </xf>
    <xf numFmtId="0" fontId="1" fillId="0" borderId="23" xfId="0" applyFont="1" applyBorder="1"/>
    <xf numFmtId="14" fontId="1" fillId="0" borderId="24" xfId="0" applyNumberFormat="1" applyFont="1" applyBorder="1" applyAlignment="1">
      <alignment horizontal="center"/>
    </xf>
    <xf numFmtId="44" fontId="1" fillId="0" borderId="13" xfId="2" applyNumberFormat="1" applyFont="1" applyBorder="1"/>
    <xf numFmtId="14" fontId="0" fillId="0" borderId="33" xfId="0" applyNumberForma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1" fillId="0" borderId="35" xfId="0" applyFont="1" applyBorder="1"/>
    <xf numFmtId="44" fontId="1" fillId="0" borderId="43" xfId="2" applyNumberFormat="1" applyFont="1" applyFill="1" applyBorder="1" applyAlignment="1">
      <alignment horizontal="center"/>
    </xf>
    <xf numFmtId="44" fontId="0" fillId="7" borderId="43" xfId="2" applyNumberFormat="1" applyFont="1" applyFill="1" applyBorder="1" applyAlignment="1">
      <alignment horizontal="center"/>
    </xf>
    <xf numFmtId="44" fontId="4" fillId="0" borderId="0" xfId="0" applyNumberFormat="1" applyFont="1"/>
    <xf numFmtId="44" fontId="1" fillId="0" borderId="0" xfId="0" applyNumberFormat="1" applyFont="1"/>
    <xf numFmtId="44" fontId="3" fillId="0" borderId="0" xfId="0" applyNumberFormat="1" applyFont="1"/>
    <xf numFmtId="170" fontId="0" fillId="0" borderId="0" xfId="2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0" fontId="12" fillId="0" borderId="0" xfId="2" applyNumberFormat="1" applyFont="1"/>
    <xf numFmtId="170" fontId="1" fillId="0" borderId="0" xfId="2" applyNumberFormat="1" applyFont="1" applyAlignment="1">
      <alignment horizontal="center"/>
    </xf>
    <xf numFmtId="170" fontId="1" fillId="0" borderId="0" xfId="0" applyNumberFormat="1" applyFont="1" applyAlignment="1">
      <alignment horizontal="center"/>
    </xf>
    <xf numFmtId="170" fontId="1" fillId="0" borderId="0" xfId="2" applyNumberFormat="1" applyFont="1"/>
    <xf numFmtId="170" fontId="2" fillId="0" borderId="0" xfId="2" applyNumberFormat="1" applyFont="1" applyAlignment="1">
      <alignment horizontal="center"/>
    </xf>
    <xf numFmtId="170" fontId="0" fillId="0" borderId="0" xfId="2" applyNumberFormat="1" applyFont="1"/>
    <xf numFmtId="170" fontId="2" fillId="0" borderId="0" xfId="2" applyNumberFormat="1" applyFont="1"/>
    <xf numFmtId="170" fontId="4" fillId="0" borderId="0" xfId="2" applyNumberFormat="1" applyFont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Fill="1"/>
    <xf numFmtId="0" fontId="22" fillId="0" borderId="0" xfId="0" applyFont="1" applyFill="1" applyBorder="1"/>
    <xf numFmtId="44" fontId="21" fillId="0" borderId="0" xfId="0" applyNumberFormat="1" applyFont="1"/>
    <xf numFmtId="44" fontId="22" fillId="0" borderId="0" xfId="0" applyNumberFormat="1" applyFont="1"/>
    <xf numFmtId="0" fontId="21" fillId="0" borderId="0" xfId="0" applyFont="1"/>
    <xf numFmtId="166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 applyFill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right"/>
    </xf>
    <xf numFmtId="166" fontId="22" fillId="0" borderId="0" xfId="2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/>
    </xf>
    <xf numFmtId="166" fontId="21" fillId="0" borderId="0" xfId="2" applyNumberFormat="1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166" fontId="22" fillId="0" borderId="0" xfId="0" applyNumberFormat="1" applyFont="1"/>
    <xf numFmtId="0" fontId="5" fillId="0" borderId="0" xfId="0" applyFont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55" xfId="0" applyFont="1" applyFill="1" applyBorder="1" applyAlignment="1">
      <alignment horizontal="center"/>
    </xf>
    <xf numFmtId="44" fontId="6" fillId="0" borderId="30" xfId="2" applyNumberFormat="1" applyFont="1" applyBorder="1" applyAlignment="1">
      <alignment horizontal="center"/>
    </xf>
    <xf numFmtId="44" fontId="6" fillId="0" borderId="10" xfId="2" applyNumberFormat="1" applyFont="1" applyBorder="1" applyAlignment="1">
      <alignment horizontal="center"/>
    </xf>
    <xf numFmtId="44" fontId="6" fillId="0" borderId="42" xfId="2" applyNumberFormat="1" applyFont="1" applyBorder="1" applyAlignment="1">
      <alignment horizontal="center"/>
    </xf>
    <xf numFmtId="44" fontId="0" fillId="0" borderId="30" xfId="2" applyNumberFormat="1" applyFont="1" applyBorder="1" applyAlignment="1">
      <alignment horizontal="center"/>
    </xf>
    <xf numFmtId="44" fontId="0" fillId="0" borderId="10" xfId="2" applyNumberFormat="1" applyFont="1" applyBorder="1" applyAlignment="1">
      <alignment horizontal="center"/>
    </xf>
    <xf numFmtId="44" fontId="0" fillId="0" borderId="42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9" borderId="0" xfId="0" applyFont="1" applyFill="1" applyBorder="1"/>
    <xf numFmtId="0" fontId="22" fillId="9" borderId="0" xfId="0" applyFont="1" applyFill="1" applyBorder="1" applyAlignment="1">
      <alignment horizontal="center"/>
    </xf>
    <xf numFmtId="14" fontId="22" fillId="9" borderId="0" xfId="0" applyNumberFormat="1" applyFont="1" applyFill="1" applyBorder="1" applyAlignment="1">
      <alignment horizontal="center"/>
    </xf>
    <xf numFmtId="166" fontId="22" fillId="9" borderId="0" xfId="0" applyNumberFormat="1" applyFont="1" applyFill="1" applyBorder="1" applyAlignment="1">
      <alignment horizontal="right"/>
    </xf>
    <xf numFmtId="166" fontId="22" fillId="9" borderId="0" xfId="2" applyNumberFormat="1" applyFont="1" applyFill="1" applyBorder="1" applyAlignment="1">
      <alignment horizontal="right"/>
    </xf>
    <xf numFmtId="166" fontId="21" fillId="9" borderId="0" xfId="2" applyNumberFormat="1" applyFont="1" applyFill="1" applyBorder="1" applyAlignment="1">
      <alignment horizontal="right"/>
    </xf>
    <xf numFmtId="0" fontId="22" fillId="9" borderId="0" xfId="0" applyFont="1" applyFill="1" applyBorder="1" applyAlignment="1">
      <alignment horizontal="left"/>
    </xf>
    <xf numFmtId="0" fontId="22" fillId="10" borderId="0" xfId="0" applyFont="1" applyFill="1" applyBorder="1"/>
    <xf numFmtId="0" fontId="22" fillId="10" borderId="0" xfId="0" applyFont="1" applyFill="1" applyBorder="1" applyAlignment="1">
      <alignment horizontal="center"/>
    </xf>
    <xf numFmtId="14" fontId="22" fillId="10" borderId="0" xfId="0" applyNumberFormat="1" applyFont="1" applyFill="1" applyBorder="1" applyAlignment="1">
      <alignment horizontal="center"/>
    </xf>
    <xf numFmtId="166" fontId="22" fillId="10" borderId="0" xfId="0" applyNumberFormat="1" applyFont="1" applyFill="1" applyBorder="1" applyAlignment="1">
      <alignment horizontal="right"/>
    </xf>
    <xf numFmtId="166" fontId="22" fillId="10" borderId="0" xfId="2" applyNumberFormat="1" applyFont="1" applyFill="1" applyBorder="1" applyAlignment="1">
      <alignment horizontal="right"/>
    </xf>
    <xf numFmtId="166" fontId="21" fillId="10" borderId="0" xfId="2" applyNumberFormat="1" applyFont="1" applyFill="1" applyBorder="1" applyAlignment="1">
      <alignment horizontal="right"/>
    </xf>
    <xf numFmtId="0" fontId="22" fillId="10" borderId="0" xfId="0" applyFont="1" applyFill="1" applyBorder="1" applyAlignment="1">
      <alignment horizontal="left"/>
    </xf>
    <xf numFmtId="0" fontId="22" fillId="11" borderId="0" xfId="0" applyFont="1" applyFill="1" applyBorder="1"/>
    <xf numFmtId="0" fontId="22" fillId="11" borderId="0" xfId="0" applyFont="1" applyFill="1" applyBorder="1" applyAlignment="1">
      <alignment horizontal="center"/>
    </xf>
    <xf numFmtId="14" fontId="22" fillId="11" borderId="0" xfId="0" applyNumberFormat="1" applyFont="1" applyFill="1" applyBorder="1" applyAlignment="1">
      <alignment horizontal="center"/>
    </xf>
    <xf numFmtId="166" fontId="22" fillId="11" borderId="0" xfId="0" applyNumberFormat="1" applyFont="1" applyFill="1" applyBorder="1" applyAlignment="1">
      <alignment horizontal="right"/>
    </xf>
    <xf numFmtId="166" fontId="22" fillId="11" borderId="0" xfId="2" applyNumberFormat="1" applyFont="1" applyFill="1" applyBorder="1" applyAlignment="1">
      <alignment horizontal="right"/>
    </xf>
    <xf numFmtId="166" fontId="21" fillId="11" borderId="0" xfId="2" applyNumberFormat="1" applyFont="1" applyFill="1" applyBorder="1" applyAlignment="1">
      <alignment horizontal="right"/>
    </xf>
    <xf numFmtId="0" fontId="22" fillId="11" borderId="0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4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A3" sqref="A3"/>
    </sheetView>
  </sheetViews>
  <sheetFormatPr defaultRowHeight="12.75" x14ac:dyDescent="0.2"/>
  <cols>
    <col min="1" max="1" width="40.28515625" bestFit="1" customWidth="1"/>
    <col min="2" max="2" width="12.5703125" bestFit="1" customWidth="1"/>
    <col min="3" max="3" width="14.28515625" customWidth="1"/>
    <col min="4" max="4" width="18.28515625" customWidth="1"/>
    <col min="5" max="5" width="14.28515625" bestFit="1" customWidth="1"/>
    <col min="6" max="6" width="16.140625" customWidth="1"/>
  </cols>
  <sheetData>
    <row r="1" spans="1:7" ht="23.25" x14ac:dyDescent="0.35">
      <c r="A1" s="313" t="s">
        <v>627</v>
      </c>
      <c r="B1" s="313"/>
      <c r="C1" s="313"/>
      <c r="D1" s="313"/>
      <c r="E1" s="313"/>
      <c r="F1" s="313"/>
    </row>
    <row r="2" spans="1:7" s="32" customFormat="1" x14ac:dyDescent="0.2">
      <c r="A2" s="31"/>
      <c r="C2" s="31"/>
      <c r="D2" s="31"/>
      <c r="E2" s="31"/>
      <c r="F2" s="31"/>
    </row>
    <row r="4" spans="1:7" ht="13.5" thickBot="1" x14ac:dyDescent="0.25">
      <c r="A4" s="4" t="s">
        <v>399</v>
      </c>
      <c r="B4" s="5" t="s">
        <v>389</v>
      </c>
      <c r="C4" s="5" t="s">
        <v>509</v>
      </c>
      <c r="D4" s="5" t="s">
        <v>319</v>
      </c>
      <c r="E4" s="5" t="s">
        <v>398</v>
      </c>
      <c r="F4" s="5" t="s">
        <v>400</v>
      </c>
    </row>
    <row r="5" spans="1:7" x14ac:dyDescent="0.2">
      <c r="A5" s="73" t="s">
        <v>328</v>
      </c>
      <c r="B5" s="76">
        <v>36342</v>
      </c>
      <c r="C5" s="16">
        <v>0</v>
      </c>
      <c r="D5" s="16">
        <v>500</v>
      </c>
      <c r="E5" s="16">
        <v>0</v>
      </c>
      <c r="F5" s="21">
        <f>SUM(C5:E5)</f>
        <v>500</v>
      </c>
      <c r="G5" t="s">
        <v>333</v>
      </c>
    </row>
    <row r="6" spans="1:7" x14ac:dyDescent="0.2">
      <c r="A6" s="74" t="s">
        <v>429</v>
      </c>
      <c r="B6" s="77">
        <v>36342</v>
      </c>
      <c r="C6" s="37">
        <v>0</v>
      </c>
      <c r="D6" s="37">
        <v>2000</v>
      </c>
      <c r="E6" s="37">
        <v>0</v>
      </c>
      <c r="F6" s="22">
        <f>SUM(C6:E6)</f>
        <v>2000</v>
      </c>
      <c r="G6" t="s">
        <v>334</v>
      </c>
    </row>
    <row r="7" spans="1:7" x14ac:dyDescent="0.2">
      <c r="A7" s="74" t="s">
        <v>320</v>
      </c>
      <c r="B7" s="77">
        <v>36342</v>
      </c>
      <c r="C7" s="37">
        <v>1000</v>
      </c>
      <c r="D7" s="37">
        <v>1000</v>
      </c>
      <c r="E7" s="37">
        <v>1000</v>
      </c>
      <c r="F7" s="22">
        <f t="shared" ref="F7:F62" si="0">SUM(C7:E7)</f>
        <v>3000</v>
      </c>
    </row>
    <row r="8" spans="1:7" x14ac:dyDescent="0.2">
      <c r="A8" s="74" t="s">
        <v>541</v>
      </c>
      <c r="B8" s="77">
        <v>36342</v>
      </c>
      <c r="C8" s="37">
        <v>300</v>
      </c>
      <c r="D8" s="37">
        <v>0</v>
      </c>
      <c r="E8" s="37">
        <v>0</v>
      </c>
      <c r="F8" s="22">
        <f t="shared" si="0"/>
        <v>300</v>
      </c>
      <c r="G8" t="s">
        <v>378</v>
      </c>
    </row>
    <row r="9" spans="1:7" x14ac:dyDescent="0.2">
      <c r="A9" s="74" t="s">
        <v>379</v>
      </c>
      <c r="B9" s="77">
        <v>36342</v>
      </c>
      <c r="C9" s="37">
        <v>8000</v>
      </c>
      <c r="D9" s="37">
        <v>0</v>
      </c>
      <c r="E9" s="37">
        <v>0</v>
      </c>
      <c r="F9" s="22">
        <f t="shared" si="0"/>
        <v>8000</v>
      </c>
      <c r="G9" t="s">
        <v>380</v>
      </c>
    </row>
    <row r="10" spans="1:7" x14ac:dyDescent="0.2">
      <c r="A10" s="74" t="s">
        <v>541</v>
      </c>
      <c r="B10" s="77">
        <v>36373</v>
      </c>
      <c r="C10" s="37">
        <v>0</v>
      </c>
      <c r="D10" s="37">
        <v>2000</v>
      </c>
      <c r="E10" s="37">
        <v>0</v>
      </c>
      <c r="F10" s="22">
        <f t="shared" si="0"/>
        <v>2000</v>
      </c>
      <c r="G10" t="s">
        <v>335</v>
      </c>
    </row>
    <row r="11" spans="1:7" x14ac:dyDescent="0.2">
      <c r="A11" s="74" t="s">
        <v>329</v>
      </c>
      <c r="B11" s="77">
        <v>36373</v>
      </c>
      <c r="C11" s="37">
        <v>4000</v>
      </c>
      <c r="D11" s="37">
        <v>4000</v>
      </c>
      <c r="E11" s="37">
        <v>0</v>
      </c>
      <c r="F11" s="22">
        <f t="shared" si="0"/>
        <v>8000</v>
      </c>
      <c r="G11" t="s">
        <v>336</v>
      </c>
    </row>
    <row r="12" spans="1:7" x14ac:dyDescent="0.2">
      <c r="A12" s="74" t="s">
        <v>425</v>
      </c>
      <c r="B12" s="77">
        <v>36373</v>
      </c>
      <c r="C12" s="37">
        <v>4000</v>
      </c>
      <c r="D12" s="37">
        <v>1000</v>
      </c>
      <c r="E12" s="37">
        <v>0</v>
      </c>
      <c r="F12" s="22">
        <f t="shared" si="0"/>
        <v>5000</v>
      </c>
      <c r="G12" t="s">
        <v>381</v>
      </c>
    </row>
    <row r="13" spans="1:7" x14ac:dyDescent="0.2">
      <c r="A13" s="74" t="s">
        <v>330</v>
      </c>
      <c r="B13" s="77">
        <v>36373</v>
      </c>
      <c r="C13" s="37">
        <v>2167</v>
      </c>
      <c r="D13" s="37">
        <v>2167</v>
      </c>
      <c r="E13" s="37">
        <v>2166</v>
      </c>
      <c r="F13" s="22">
        <f t="shared" si="0"/>
        <v>6500</v>
      </c>
      <c r="G13" t="s">
        <v>337</v>
      </c>
    </row>
    <row r="14" spans="1:7" x14ac:dyDescent="0.2">
      <c r="A14" s="74" t="s">
        <v>331</v>
      </c>
      <c r="B14" s="77">
        <v>36373</v>
      </c>
      <c r="C14" s="37">
        <v>0</v>
      </c>
      <c r="D14" s="37">
        <v>1200</v>
      </c>
      <c r="E14" s="37"/>
      <c r="F14" s="22">
        <f t="shared" si="0"/>
        <v>1200</v>
      </c>
      <c r="G14" t="s">
        <v>338</v>
      </c>
    </row>
    <row r="15" spans="1:7" x14ac:dyDescent="0.2">
      <c r="A15" s="74" t="s">
        <v>960</v>
      </c>
      <c r="B15" s="77">
        <v>36373</v>
      </c>
      <c r="C15" s="37">
        <v>0</v>
      </c>
      <c r="D15" s="37">
        <v>0</v>
      </c>
      <c r="E15" s="37">
        <v>58.75</v>
      </c>
      <c r="F15" s="22">
        <f t="shared" si="0"/>
        <v>58.75</v>
      </c>
      <c r="G15" t="s">
        <v>357</v>
      </c>
    </row>
    <row r="16" spans="1:7" x14ac:dyDescent="0.2">
      <c r="A16" s="74" t="s">
        <v>752</v>
      </c>
      <c r="B16" s="77">
        <v>36373</v>
      </c>
      <c r="C16" s="37">
        <v>0</v>
      </c>
      <c r="D16" s="37">
        <v>0</v>
      </c>
      <c r="E16" s="37">
        <v>188</v>
      </c>
      <c r="F16" s="22">
        <f t="shared" si="0"/>
        <v>188</v>
      </c>
      <c r="G16" t="s">
        <v>358</v>
      </c>
    </row>
    <row r="17" spans="1:7" x14ac:dyDescent="0.2">
      <c r="A17" s="74" t="s">
        <v>339</v>
      </c>
      <c r="B17" s="77">
        <v>36404</v>
      </c>
      <c r="C17" s="37">
        <v>0</v>
      </c>
      <c r="D17" s="37">
        <v>4000</v>
      </c>
      <c r="E17" s="37"/>
      <c r="F17" s="22">
        <f t="shared" si="0"/>
        <v>4000</v>
      </c>
    </row>
    <row r="18" spans="1:7" x14ac:dyDescent="0.2">
      <c r="A18" s="74" t="s">
        <v>359</v>
      </c>
      <c r="B18" s="77">
        <v>36404</v>
      </c>
      <c r="C18" s="37">
        <v>0</v>
      </c>
      <c r="D18" s="37">
        <v>0</v>
      </c>
      <c r="E18" s="37">
        <v>100</v>
      </c>
      <c r="F18" s="22">
        <f t="shared" si="0"/>
        <v>100</v>
      </c>
      <c r="G18" t="s">
        <v>360</v>
      </c>
    </row>
    <row r="19" spans="1:7" x14ac:dyDescent="0.2">
      <c r="A19" s="74" t="s">
        <v>361</v>
      </c>
      <c r="B19" s="77">
        <v>36404</v>
      </c>
      <c r="C19" s="37">
        <v>0</v>
      </c>
      <c r="D19" s="37">
        <v>0</v>
      </c>
      <c r="E19" s="37">
        <v>150</v>
      </c>
      <c r="F19" s="22">
        <f t="shared" si="0"/>
        <v>150</v>
      </c>
      <c r="G19" t="s">
        <v>362</v>
      </c>
    </row>
    <row r="20" spans="1:7" x14ac:dyDescent="0.2">
      <c r="A20" s="74" t="s">
        <v>321</v>
      </c>
      <c r="B20" s="77">
        <v>36465</v>
      </c>
      <c r="C20" s="37">
        <v>0</v>
      </c>
      <c r="D20" s="37">
        <v>680</v>
      </c>
      <c r="E20" s="37"/>
      <c r="F20" s="22">
        <f t="shared" si="0"/>
        <v>680</v>
      </c>
    </row>
    <row r="21" spans="1:7" x14ac:dyDescent="0.2">
      <c r="A21" s="74" t="s">
        <v>332</v>
      </c>
      <c r="B21" s="77">
        <v>36465</v>
      </c>
      <c r="C21" s="37">
        <v>500</v>
      </c>
      <c r="D21" s="37">
        <v>500</v>
      </c>
      <c r="E21" s="37">
        <v>500</v>
      </c>
      <c r="F21" s="22">
        <f t="shared" si="0"/>
        <v>1500</v>
      </c>
      <c r="G21" t="s">
        <v>340</v>
      </c>
    </row>
    <row r="22" spans="1:7" x14ac:dyDescent="0.2">
      <c r="A22" s="74" t="s">
        <v>560</v>
      </c>
      <c r="B22" s="77">
        <v>36465</v>
      </c>
      <c r="C22" s="37">
        <v>0</v>
      </c>
      <c r="D22" s="37">
        <v>1000</v>
      </c>
      <c r="E22" s="37"/>
      <c r="F22" s="22">
        <f t="shared" si="0"/>
        <v>1000</v>
      </c>
    </row>
    <row r="23" spans="1:7" x14ac:dyDescent="0.2">
      <c r="A23" s="74" t="s">
        <v>326</v>
      </c>
      <c r="B23" s="77">
        <v>36465</v>
      </c>
      <c r="C23" s="37">
        <v>2500</v>
      </c>
      <c r="D23" s="37">
        <v>0</v>
      </c>
      <c r="E23" s="37">
        <v>2500</v>
      </c>
      <c r="F23" s="22">
        <f t="shared" si="0"/>
        <v>5000</v>
      </c>
    </row>
    <row r="24" spans="1:7" x14ac:dyDescent="0.2">
      <c r="A24" s="74" t="s">
        <v>602</v>
      </c>
      <c r="B24" s="77">
        <v>36465</v>
      </c>
      <c r="C24" s="37">
        <v>3000</v>
      </c>
      <c r="D24" s="37">
        <v>0</v>
      </c>
      <c r="E24" s="37">
        <v>0</v>
      </c>
      <c r="F24" s="22">
        <f t="shared" si="0"/>
        <v>3000</v>
      </c>
      <c r="G24" t="s">
        <v>382</v>
      </c>
    </row>
    <row r="25" spans="1:7" x14ac:dyDescent="0.2">
      <c r="A25" s="74" t="s">
        <v>752</v>
      </c>
      <c r="B25" s="77">
        <v>36495</v>
      </c>
      <c r="C25" s="37">
        <v>0</v>
      </c>
      <c r="D25" s="37">
        <v>210</v>
      </c>
      <c r="E25" s="37">
        <v>0</v>
      </c>
      <c r="F25" s="22">
        <f t="shared" si="0"/>
        <v>210</v>
      </c>
      <c r="G25" t="s">
        <v>341</v>
      </c>
    </row>
    <row r="26" spans="1:7" x14ac:dyDescent="0.2">
      <c r="A26" s="74" t="s">
        <v>752</v>
      </c>
      <c r="B26" s="77">
        <v>36495</v>
      </c>
      <c r="C26" s="37">
        <v>0</v>
      </c>
      <c r="D26" s="37">
        <v>0</v>
      </c>
      <c r="E26" s="37">
        <v>2500</v>
      </c>
      <c r="F26" s="22">
        <f t="shared" si="0"/>
        <v>2500</v>
      </c>
      <c r="G26" t="s">
        <v>363</v>
      </c>
    </row>
    <row r="27" spans="1:7" x14ac:dyDescent="0.2">
      <c r="A27" s="74" t="s">
        <v>322</v>
      </c>
      <c r="B27" s="77">
        <v>36526</v>
      </c>
      <c r="C27" s="37">
        <v>3500</v>
      </c>
      <c r="D27" s="37">
        <v>1000</v>
      </c>
      <c r="E27" s="37">
        <v>0</v>
      </c>
      <c r="F27" s="22">
        <f t="shared" si="0"/>
        <v>4500</v>
      </c>
    </row>
    <row r="28" spans="1:7" x14ac:dyDescent="0.2">
      <c r="A28" s="74" t="s">
        <v>323</v>
      </c>
      <c r="B28" s="77">
        <v>36526</v>
      </c>
      <c r="C28" s="37">
        <v>0</v>
      </c>
      <c r="D28" s="37">
        <v>3000</v>
      </c>
      <c r="E28" s="37">
        <v>1500</v>
      </c>
      <c r="F28" s="22">
        <f t="shared" si="0"/>
        <v>4500</v>
      </c>
    </row>
    <row r="29" spans="1:7" x14ac:dyDescent="0.2">
      <c r="A29" s="74" t="s">
        <v>342</v>
      </c>
      <c r="B29" s="77">
        <v>36526</v>
      </c>
      <c r="C29" s="37">
        <v>0</v>
      </c>
      <c r="D29" s="37">
        <v>4500</v>
      </c>
      <c r="E29" s="37">
        <v>1500</v>
      </c>
      <c r="F29" s="22">
        <f t="shared" si="0"/>
        <v>6000</v>
      </c>
      <c r="G29" t="s">
        <v>343</v>
      </c>
    </row>
    <row r="30" spans="1:7" x14ac:dyDescent="0.2">
      <c r="A30" s="74" t="s">
        <v>512</v>
      </c>
      <c r="B30" s="77">
        <v>36557</v>
      </c>
      <c r="C30" s="37">
        <v>500</v>
      </c>
      <c r="D30" s="37">
        <v>700</v>
      </c>
      <c r="E30" s="37">
        <v>0</v>
      </c>
      <c r="F30" s="22">
        <f t="shared" si="0"/>
        <v>1200</v>
      </c>
      <c r="G30" t="s">
        <v>344</v>
      </c>
    </row>
    <row r="31" spans="1:7" x14ac:dyDescent="0.2">
      <c r="A31" s="74" t="s">
        <v>324</v>
      </c>
      <c r="B31" s="77">
        <v>36557</v>
      </c>
      <c r="C31" s="37">
        <v>0</v>
      </c>
      <c r="D31" s="37">
        <v>3000</v>
      </c>
      <c r="E31" s="37">
        <v>0</v>
      </c>
      <c r="F31" s="22">
        <f t="shared" si="0"/>
        <v>3000</v>
      </c>
    </row>
    <row r="32" spans="1:7" x14ac:dyDescent="0.2">
      <c r="A32" s="74" t="s">
        <v>364</v>
      </c>
      <c r="B32" s="77">
        <v>36557</v>
      </c>
      <c r="C32" s="37">
        <v>0</v>
      </c>
      <c r="D32" s="37">
        <v>0</v>
      </c>
      <c r="E32" s="37">
        <v>1000</v>
      </c>
      <c r="F32" s="22">
        <f t="shared" si="0"/>
        <v>1000</v>
      </c>
      <c r="G32" t="s">
        <v>365</v>
      </c>
    </row>
    <row r="33" spans="1:7" x14ac:dyDescent="0.2">
      <c r="A33" s="74" t="s">
        <v>379</v>
      </c>
      <c r="B33" s="77">
        <v>36557</v>
      </c>
      <c r="C33" s="37">
        <v>8000</v>
      </c>
      <c r="D33" s="37">
        <v>0</v>
      </c>
      <c r="E33" s="37">
        <v>0</v>
      </c>
      <c r="F33" s="22">
        <f t="shared" si="0"/>
        <v>8000</v>
      </c>
      <c r="G33" t="s">
        <v>383</v>
      </c>
    </row>
    <row r="34" spans="1:7" x14ac:dyDescent="0.2">
      <c r="A34" s="74" t="s">
        <v>366</v>
      </c>
      <c r="B34" s="77">
        <v>36586</v>
      </c>
      <c r="C34" s="37">
        <v>0</v>
      </c>
      <c r="D34" s="37">
        <v>0</v>
      </c>
      <c r="E34" s="37">
        <v>2000</v>
      </c>
      <c r="F34" s="22">
        <f t="shared" si="0"/>
        <v>2000</v>
      </c>
      <c r="G34" t="s">
        <v>910</v>
      </c>
    </row>
    <row r="35" spans="1:7" x14ac:dyDescent="0.2">
      <c r="A35" s="74" t="s">
        <v>367</v>
      </c>
      <c r="B35" s="77">
        <v>36586</v>
      </c>
      <c r="C35" s="37">
        <v>0</v>
      </c>
      <c r="D35" s="37">
        <v>0</v>
      </c>
      <c r="E35" s="37">
        <v>2425</v>
      </c>
      <c r="F35" s="22">
        <f t="shared" si="0"/>
        <v>2425</v>
      </c>
      <c r="G35" t="s">
        <v>368</v>
      </c>
    </row>
    <row r="36" spans="1:7" x14ac:dyDescent="0.2">
      <c r="A36" s="74" t="s">
        <v>533</v>
      </c>
      <c r="B36" s="77">
        <v>36586</v>
      </c>
      <c r="C36" s="37">
        <v>0</v>
      </c>
      <c r="D36" s="37">
        <v>0</v>
      </c>
      <c r="E36" s="37">
        <v>1150</v>
      </c>
      <c r="F36" s="22">
        <f t="shared" si="0"/>
        <v>1150</v>
      </c>
      <c r="G36" t="s">
        <v>369</v>
      </c>
    </row>
    <row r="37" spans="1:7" x14ac:dyDescent="0.2">
      <c r="A37" s="74" t="s">
        <v>512</v>
      </c>
      <c r="B37" s="77">
        <v>36586</v>
      </c>
      <c r="C37" s="37">
        <v>10500</v>
      </c>
      <c r="D37" s="37">
        <v>0</v>
      </c>
      <c r="E37" s="37">
        <v>0</v>
      </c>
      <c r="F37" s="22">
        <f t="shared" si="0"/>
        <v>10500</v>
      </c>
      <c r="G37" t="s">
        <v>384</v>
      </c>
    </row>
    <row r="38" spans="1:7" x14ac:dyDescent="0.2">
      <c r="A38" s="74" t="s">
        <v>47</v>
      </c>
      <c r="B38" s="77">
        <v>36617</v>
      </c>
      <c r="C38" s="37"/>
      <c r="D38" s="37">
        <v>8000</v>
      </c>
      <c r="E38" s="37">
        <v>0</v>
      </c>
      <c r="F38" s="22">
        <f t="shared" si="0"/>
        <v>8000</v>
      </c>
      <c r="G38" t="s">
        <v>345</v>
      </c>
    </row>
    <row r="39" spans="1:7" x14ac:dyDescent="0.2">
      <c r="A39" s="74" t="s">
        <v>74</v>
      </c>
      <c r="B39" s="77">
        <v>36617</v>
      </c>
      <c r="C39" s="37">
        <v>100</v>
      </c>
      <c r="D39" s="37">
        <v>100</v>
      </c>
      <c r="E39" s="37">
        <v>0</v>
      </c>
      <c r="F39" s="22">
        <f t="shared" si="0"/>
        <v>200</v>
      </c>
      <c r="G39" t="s">
        <v>346</v>
      </c>
    </row>
    <row r="40" spans="1:7" x14ac:dyDescent="0.2">
      <c r="A40" s="75" t="s">
        <v>908</v>
      </c>
      <c r="B40" s="78">
        <v>36617</v>
      </c>
      <c r="C40" s="37"/>
      <c r="D40" s="37">
        <v>1000</v>
      </c>
      <c r="E40" s="37">
        <v>0</v>
      </c>
      <c r="F40" s="22">
        <f t="shared" si="0"/>
        <v>1000</v>
      </c>
      <c r="G40" t="s">
        <v>347</v>
      </c>
    </row>
    <row r="41" spans="1:7" x14ac:dyDescent="0.2">
      <c r="A41" s="75" t="s">
        <v>888</v>
      </c>
      <c r="B41" s="78">
        <v>36617</v>
      </c>
      <c r="C41" s="37"/>
      <c r="D41" s="37">
        <v>5000</v>
      </c>
      <c r="E41" s="37">
        <v>0</v>
      </c>
      <c r="F41" s="22">
        <f t="shared" si="0"/>
        <v>5000</v>
      </c>
      <c r="G41" t="s">
        <v>348</v>
      </c>
    </row>
    <row r="42" spans="1:7" x14ac:dyDescent="0.2">
      <c r="A42" s="75" t="s">
        <v>370</v>
      </c>
      <c r="B42" s="78">
        <v>36617</v>
      </c>
      <c r="C42" s="37"/>
      <c r="D42" s="37">
        <v>0</v>
      </c>
      <c r="E42" s="37">
        <v>1500</v>
      </c>
      <c r="F42" s="22">
        <f t="shared" si="0"/>
        <v>1500</v>
      </c>
      <c r="G42" t="s">
        <v>371</v>
      </c>
    </row>
    <row r="43" spans="1:7" x14ac:dyDescent="0.2">
      <c r="A43" s="75" t="s">
        <v>541</v>
      </c>
      <c r="B43" s="78">
        <v>36617</v>
      </c>
      <c r="C43" s="37"/>
      <c r="D43" s="37">
        <v>0</v>
      </c>
      <c r="E43" s="37">
        <v>1500</v>
      </c>
      <c r="F43" s="22">
        <f t="shared" si="0"/>
        <v>1500</v>
      </c>
      <c r="G43" t="s">
        <v>372</v>
      </c>
    </row>
    <row r="44" spans="1:7" x14ac:dyDescent="0.2">
      <c r="A44" s="75" t="s">
        <v>735</v>
      </c>
      <c r="B44" s="78">
        <v>36617</v>
      </c>
      <c r="C44" s="37"/>
      <c r="D44" s="37">
        <v>0</v>
      </c>
      <c r="E44" s="37">
        <v>2000</v>
      </c>
      <c r="F44" s="22">
        <f t="shared" si="0"/>
        <v>2000</v>
      </c>
      <c r="G44" t="s">
        <v>373</v>
      </c>
    </row>
    <row r="45" spans="1:7" x14ac:dyDescent="0.2">
      <c r="A45" s="75" t="s">
        <v>374</v>
      </c>
      <c r="B45" s="78">
        <v>36617</v>
      </c>
      <c r="C45" s="37"/>
      <c r="D45" s="37">
        <v>0</v>
      </c>
      <c r="E45" s="37">
        <v>3500</v>
      </c>
      <c r="F45" s="22">
        <f t="shared" si="0"/>
        <v>3500</v>
      </c>
      <c r="G45" t="s">
        <v>375</v>
      </c>
    </row>
    <row r="46" spans="1:7" x14ac:dyDescent="0.2">
      <c r="A46" s="75" t="s">
        <v>948</v>
      </c>
      <c r="B46" s="78">
        <v>36617</v>
      </c>
      <c r="C46" s="37"/>
      <c r="D46" s="37">
        <v>0</v>
      </c>
      <c r="E46" s="37">
        <v>6500</v>
      </c>
      <c r="F46" s="22">
        <f t="shared" si="0"/>
        <v>6500</v>
      </c>
      <c r="G46" t="s">
        <v>949</v>
      </c>
    </row>
    <row r="47" spans="1:7" x14ac:dyDescent="0.2">
      <c r="A47" s="75" t="s">
        <v>325</v>
      </c>
      <c r="B47" s="78">
        <v>36647</v>
      </c>
      <c r="C47" s="37">
        <v>10000</v>
      </c>
      <c r="D47" s="37">
        <v>10000</v>
      </c>
      <c r="E47" s="37">
        <v>5000</v>
      </c>
      <c r="F47" s="22">
        <f t="shared" si="0"/>
        <v>25000</v>
      </c>
    </row>
    <row r="48" spans="1:7" x14ac:dyDescent="0.2">
      <c r="A48" s="75" t="s">
        <v>376</v>
      </c>
      <c r="B48" s="78">
        <v>36647</v>
      </c>
      <c r="C48" s="37"/>
      <c r="D48" s="37">
        <v>0</v>
      </c>
      <c r="E48" s="37">
        <v>1000</v>
      </c>
      <c r="F48" s="22">
        <f t="shared" si="0"/>
        <v>1000</v>
      </c>
    </row>
    <row r="49" spans="1:7" x14ac:dyDescent="0.2">
      <c r="A49" s="75" t="s">
        <v>267</v>
      </c>
      <c r="B49" s="78">
        <v>36647</v>
      </c>
      <c r="C49" s="37"/>
      <c r="D49" s="37">
        <v>1344.92</v>
      </c>
      <c r="E49" s="37">
        <v>0</v>
      </c>
      <c r="F49" s="22">
        <f t="shared" si="0"/>
        <v>1344.92</v>
      </c>
      <c r="G49" t="s">
        <v>351</v>
      </c>
    </row>
    <row r="50" spans="1:7" x14ac:dyDescent="0.2">
      <c r="A50" s="75" t="s">
        <v>267</v>
      </c>
      <c r="B50" s="78">
        <v>36647</v>
      </c>
      <c r="C50" s="37"/>
      <c r="D50" s="37">
        <v>386</v>
      </c>
      <c r="E50" s="37">
        <v>0</v>
      </c>
      <c r="F50" s="22">
        <f t="shared" si="0"/>
        <v>386</v>
      </c>
      <c r="G50" t="s">
        <v>349</v>
      </c>
    </row>
    <row r="51" spans="1:7" x14ac:dyDescent="0.2">
      <c r="A51" s="75" t="s">
        <v>267</v>
      </c>
      <c r="B51" s="78">
        <v>36647</v>
      </c>
      <c r="C51" s="37"/>
      <c r="D51" s="37">
        <v>64</v>
      </c>
      <c r="E51" s="37">
        <v>0</v>
      </c>
      <c r="F51" s="22">
        <f t="shared" si="0"/>
        <v>64</v>
      </c>
      <c r="G51" t="s">
        <v>349</v>
      </c>
    </row>
    <row r="52" spans="1:7" x14ac:dyDescent="0.2">
      <c r="A52" s="75" t="s">
        <v>385</v>
      </c>
      <c r="B52" s="78">
        <v>36647</v>
      </c>
      <c r="C52" s="37">
        <v>300</v>
      </c>
      <c r="D52" s="37">
        <v>0</v>
      </c>
      <c r="E52" s="37">
        <v>0</v>
      </c>
      <c r="F52" s="22">
        <f t="shared" si="0"/>
        <v>300</v>
      </c>
      <c r="G52" t="s">
        <v>386</v>
      </c>
    </row>
    <row r="53" spans="1:7" x14ac:dyDescent="0.2">
      <c r="A53" s="75" t="s">
        <v>41</v>
      </c>
      <c r="B53" s="78">
        <v>36647</v>
      </c>
      <c r="C53" s="37">
        <v>250</v>
      </c>
      <c r="D53" s="37">
        <v>0</v>
      </c>
      <c r="E53" s="37">
        <v>0</v>
      </c>
      <c r="F53" s="22">
        <f t="shared" si="0"/>
        <v>250</v>
      </c>
      <c r="G53" t="s">
        <v>923</v>
      </c>
    </row>
    <row r="54" spans="1:7" x14ac:dyDescent="0.2">
      <c r="A54" s="75" t="s">
        <v>541</v>
      </c>
      <c r="B54" s="78">
        <v>36647</v>
      </c>
      <c r="C54" s="37">
        <v>1000</v>
      </c>
      <c r="D54" s="37">
        <v>0</v>
      </c>
      <c r="E54" s="37">
        <v>0</v>
      </c>
      <c r="F54" s="22">
        <f t="shared" si="0"/>
        <v>1000</v>
      </c>
      <c r="G54" t="s">
        <v>387</v>
      </c>
    </row>
    <row r="55" spans="1:7" x14ac:dyDescent="0.2">
      <c r="A55" s="75" t="s">
        <v>629</v>
      </c>
      <c r="B55" s="78">
        <v>36647</v>
      </c>
      <c r="C55" s="37">
        <v>1720</v>
      </c>
      <c r="D55" s="37">
        <v>0</v>
      </c>
      <c r="E55" s="37">
        <v>0</v>
      </c>
      <c r="F55" s="22">
        <f t="shared" si="0"/>
        <v>1720</v>
      </c>
      <c r="G55" t="s">
        <v>388</v>
      </c>
    </row>
    <row r="56" spans="1:7" x14ac:dyDescent="0.2">
      <c r="A56" s="75" t="s">
        <v>267</v>
      </c>
      <c r="B56" s="78">
        <v>36678</v>
      </c>
      <c r="C56" s="37">
        <v>0</v>
      </c>
      <c r="D56" s="37">
        <v>600</v>
      </c>
      <c r="E56" s="37">
        <v>0</v>
      </c>
      <c r="F56" s="22">
        <f t="shared" si="0"/>
        <v>600</v>
      </c>
      <c r="G56" t="s">
        <v>350</v>
      </c>
    </row>
    <row r="57" spans="1:7" x14ac:dyDescent="0.2">
      <c r="A57" s="75" t="s">
        <v>267</v>
      </c>
      <c r="B57" s="78">
        <v>36678</v>
      </c>
      <c r="C57" s="37">
        <v>0</v>
      </c>
      <c r="D57" s="37">
        <v>964.35</v>
      </c>
      <c r="E57" s="37">
        <v>0</v>
      </c>
      <c r="F57" s="22">
        <f t="shared" si="0"/>
        <v>964.35</v>
      </c>
      <c r="G57" t="s">
        <v>351</v>
      </c>
    </row>
    <row r="58" spans="1:7" x14ac:dyDescent="0.2">
      <c r="A58" s="75" t="s">
        <v>267</v>
      </c>
      <c r="B58" s="78">
        <v>36678</v>
      </c>
      <c r="C58" s="37">
        <v>0</v>
      </c>
      <c r="D58" s="37">
        <v>3119</v>
      </c>
      <c r="E58" s="37">
        <v>0</v>
      </c>
      <c r="F58" s="22">
        <f t="shared" si="0"/>
        <v>3119</v>
      </c>
      <c r="G58" t="s">
        <v>352</v>
      </c>
    </row>
    <row r="59" spans="1:7" x14ac:dyDescent="0.2">
      <c r="A59" s="75" t="s">
        <v>484</v>
      </c>
      <c r="B59" s="78">
        <v>36678</v>
      </c>
      <c r="C59" s="37">
        <v>0</v>
      </c>
      <c r="D59" s="37">
        <v>400</v>
      </c>
      <c r="E59" s="37">
        <v>400</v>
      </c>
      <c r="F59" s="22">
        <f t="shared" si="0"/>
        <v>800</v>
      </c>
    </row>
    <row r="60" spans="1:7" x14ac:dyDescent="0.2">
      <c r="A60" s="12" t="s">
        <v>327</v>
      </c>
      <c r="B60" s="78">
        <v>36678</v>
      </c>
      <c r="C60" s="37">
        <v>0</v>
      </c>
      <c r="D60" s="37">
        <v>0</v>
      </c>
      <c r="E60" s="37">
        <v>306.32</v>
      </c>
      <c r="F60" s="22">
        <f t="shared" si="0"/>
        <v>306.32</v>
      </c>
    </row>
    <row r="61" spans="1:7" x14ac:dyDescent="0.2">
      <c r="A61" s="12" t="s">
        <v>305</v>
      </c>
      <c r="B61" s="78">
        <v>36678</v>
      </c>
      <c r="C61" s="37">
        <v>0</v>
      </c>
      <c r="D61" s="37">
        <v>0</v>
      </c>
      <c r="E61" s="37">
        <v>1200</v>
      </c>
      <c r="F61" s="22">
        <f t="shared" si="0"/>
        <v>1200</v>
      </c>
      <c r="G61" t="s">
        <v>274</v>
      </c>
    </row>
    <row r="62" spans="1:7" x14ac:dyDescent="0.2">
      <c r="A62" s="12" t="s">
        <v>752</v>
      </c>
      <c r="B62" s="78">
        <v>36678</v>
      </c>
      <c r="C62" s="37">
        <v>0</v>
      </c>
      <c r="D62" s="37">
        <v>0</v>
      </c>
      <c r="E62" s="37">
        <v>1000</v>
      </c>
      <c r="F62" s="22">
        <f t="shared" si="0"/>
        <v>1000</v>
      </c>
      <c r="G62" t="s">
        <v>377</v>
      </c>
    </row>
    <row r="63" spans="1:7" ht="13.5" thickBot="1" x14ac:dyDescent="0.25">
      <c r="A63" s="47" t="s">
        <v>491</v>
      </c>
      <c r="B63" s="79">
        <v>36678</v>
      </c>
      <c r="C63" s="62">
        <v>1000</v>
      </c>
      <c r="D63" s="62">
        <v>0</v>
      </c>
      <c r="E63" s="18">
        <v>0</v>
      </c>
      <c r="F63" s="23">
        <f>SUM(C63:E63)</f>
        <v>1000</v>
      </c>
    </row>
    <row r="64" spans="1:7" s="4" customFormat="1" x14ac:dyDescent="0.2">
      <c r="A64" s="4" t="s">
        <v>390</v>
      </c>
      <c r="C64" s="9">
        <f>SUM(C5:C63)</f>
        <v>62337</v>
      </c>
      <c r="D64" s="9">
        <f>SUM(D5:D63)</f>
        <v>63435.27</v>
      </c>
      <c r="E64" s="9">
        <f>SUM(E5:E63)</f>
        <v>42644.07</v>
      </c>
      <c r="F64" s="9">
        <f>SUM(F5:F63)</f>
        <v>168416.34000000003</v>
      </c>
      <c r="G64"/>
    </row>
    <row r="65" spans="1:7" s="4" customFormat="1" x14ac:dyDescent="0.2">
      <c r="C65" s="9"/>
      <c r="D65" s="9"/>
      <c r="E65" s="9"/>
      <c r="F65" s="9"/>
      <c r="G65"/>
    </row>
    <row r="66" spans="1:7" ht="13.5" thickBot="1" x14ac:dyDescent="0.25">
      <c r="C66" s="5" t="s">
        <v>509</v>
      </c>
      <c r="D66" s="5" t="s">
        <v>319</v>
      </c>
      <c r="E66" s="5" t="s">
        <v>398</v>
      </c>
      <c r="F66" s="5" t="s">
        <v>400</v>
      </c>
    </row>
    <row r="67" spans="1:7" x14ac:dyDescent="0.2">
      <c r="A67" s="45" t="s">
        <v>391</v>
      </c>
      <c r="B67" s="46"/>
      <c r="C67" s="19">
        <v>11400</v>
      </c>
      <c r="D67" s="19">
        <v>586</v>
      </c>
      <c r="E67" s="16">
        <v>8050</v>
      </c>
      <c r="F67" s="26">
        <f>SUM(C67:E67)</f>
        <v>20036</v>
      </c>
    </row>
    <row r="68" spans="1:7" ht="13.5" thickBot="1" x14ac:dyDescent="0.25">
      <c r="A68" s="47" t="s">
        <v>408</v>
      </c>
      <c r="B68" s="48"/>
      <c r="C68" s="20">
        <v>60300</v>
      </c>
      <c r="D68" s="20">
        <v>60300</v>
      </c>
      <c r="E68" s="18">
        <v>60300</v>
      </c>
      <c r="F68" s="27">
        <f>SUM(C68:E68)</f>
        <v>180900</v>
      </c>
    </row>
    <row r="69" spans="1:7" s="4" customFormat="1" x14ac:dyDescent="0.2">
      <c r="A69" s="4" t="s">
        <v>409</v>
      </c>
      <c r="C69" s="10">
        <f>SUM(C67:C68)</f>
        <v>71700</v>
      </c>
      <c r="D69" s="10">
        <f>SUM(D67:D68)</f>
        <v>60886</v>
      </c>
      <c r="E69" s="10">
        <f>SUM(E67:E68)</f>
        <v>68350</v>
      </c>
      <c r="F69" s="10">
        <f>SUM(C69:E69)</f>
        <v>200936</v>
      </c>
      <c r="G69"/>
    </row>
    <row r="70" spans="1:7" ht="13.5" thickBot="1" x14ac:dyDescent="0.25">
      <c r="A70" s="2"/>
      <c r="B70" s="3"/>
      <c r="C70" s="8"/>
      <c r="D70" s="8"/>
      <c r="E70" s="8"/>
      <c r="F70" s="8"/>
    </row>
    <row r="71" spans="1:7" s="6" customFormat="1" ht="16.5" thickBot="1" x14ac:dyDescent="0.3">
      <c r="A71" s="33" t="s">
        <v>410</v>
      </c>
      <c r="C71" s="14">
        <f>SUM(C69-C64)</f>
        <v>9363</v>
      </c>
      <c r="D71" s="14">
        <f>SUM(D69-D64)</f>
        <v>-2549.2699999999968</v>
      </c>
      <c r="E71" s="14">
        <f>SUM(E69-E64)</f>
        <v>25705.93</v>
      </c>
      <c r="F71" s="28">
        <f>SUM(C71:E71)</f>
        <v>32519.660000000003</v>
      </c>
      <c r="G71"/>
    </row>
    <row r="72" spans="1:7" s="4" customFormat="1" x14ac:dyDescent="0.2">
      <c r="A72" s="34" t="s">
        <v>416</v>
      </c>
      <c r="C72" s="11">
        <f>SUM(C71/C69)</f>
        <v>0.13058577405857741</v>
      </c>
      <c r="D72" s="11">
        <f>SUM(D71/D69)</f>
        <v>-4.1869559504647977E-2</v>
      </c>
      <c r="E72" s="11">
        <f>SUM(E71/E69)</f>
        <v>0.37609261155815654</v>
      </c>
      <c r="F72" s="11">
        <f>SUM(F71/F69)</f>
        <v>0.16184088465979218</v>
      </c>
      <c r="G72"/>
    </row>
    <row r="77" spans="1:7" x14ac:dyDescent="0.2">
      <c r="A77" s="64"/>
      <c r="B77" s="70"/>
      <c r="C77" s="64"/>
      <c r="D77" s="64"/>
    </row>
    <row r="78" spans="1:7" x14ac:dyDescent="0.2">
      <c r="A78" s="71"/>
      <c r="B78" s="65"/>
      <c r="C78" s="64"/>
      <c r="D78" s="66"/>
    </row>
    <row r="79" spans="1:7" x14ac:dyDescent="0.2">
      <c r="A79" s="64"/>
      <c r="B79" s="64"/>
      <c r="C79" s="64"/>
      <c r="D79" s="64"/>
    </row>
    <row r="80" spans="1:7" x14ac:dyDescent="0.2">
      <c r="A80" s="64"/>
      <c r="B80" s="70"/>
      <c r="C80" s="64"/>
      <c r="D80" s="64"/>
    </row>
    <row r="81" spans="1:4" x14ac:dyDescent="0.2">
      <c r="A81" s="64"/>
      <c r="B81" s="70"/>
      <c r="C81" s="64"/>
      <c r="D81" s="64"/>
    </row>
    <row r="82" spans="1:4" x14ac:dyDescent="0.2">
      <c r="A82" s="64" t="s">
        <v>739</v>
      </c>
      <c r="B82" s="70"/>
      <c r="C82" s="64"/>
      <c r="D82" s="64"/>
    </row>
    <row r="83" spans="1:4" x14ac:dyDescent="0.2">
      <c r="A83" s="64"/>
      <c r="B83" s="70"/>
      <c r="C83" s="64"/>
      <c r="D83" s="64"/>
    </row>
    <row r="84" spans="1:4" x14ac:dyDescent="0.2">
      <c r="A84" s="64"/>
      <c r="B84" s="64"/>
      <c r="C84" s="64"/>
      <c r="D84" s="64"/>
    </row>
    <row r="92" spans="1:4" x14ac:dyDescent="0.2">
      <c r="A92" t="s">
        <v>739</v>
      </c>
    </row>
  </sheetData>
  <mergeCells count="1">
    <mergeCell ref="A1:F1"/>
  </mergeCells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opLeftCell="A3" workbookViewId="0">
      <pane xSplit="5475" ySplit="525" topLeftCell="H66" activePane="bottomRight"/>
      <selection activeCell="A29" sqref="A29"/>
      <selection pane="topRight" activeCell="F25" sqref="F25"/>
      <selection pane="bottomLeft" activeCell="A7" sqref="A7"/>
      <selection pane="bottomRight" activeCell="J77" sqref="J77:K84"/>
    </sheetView>
  </sheetViews>
  <sheetFormatPr defaultRowHeight="12.75" x14ac:dyDescent="0.2"/>
  <cols>
    <col min="1" max="1" width="48.42578125" customWidth="1"/>
    <col min="2" max="2" width="11.5703125" customWidth="1"/>
    <col min="3" max="4" width="14.28515625" bestFit="1" customWidth="1"/>
    <col min="5" max="5" width="14.28515625" customWidth="1"/>
    <col min="6" max="6" width="14.28515625" bestFit="1" customWidth="1"/>
    <col min="7" max="7" width="14.28515625" customWidth="1"/>
    <col min="8" max="8" width="15.5703125" bestFit="1" customWidth="1"/>
    <col min="9" max="9" width="34.5703125" bestFit="1" customWidth="1"/>
    <col min="10" max="10" width="12.28515625" bestFit="1" customWidth="1"/>
    <col min="11" max="11" width="9.7109375" bestFit="1" customWidth="1"/>
  </cols>
  <sheetData>
    <row r="1" spans="1:9" ht="23.25" x14ac:dyDescent="0.35">
      <c r="A1" s="313" t="s">
        <v>618</v>
      </c>
      <c r="B1" s="313"/>
      <c r="C1" s="313"/>
      <c r="D1" s="313"/>
      <c r="E1" s="313"/>
      <c r="F1" s="313"/>
      <c r="G1" s="313"/>
      <c r="H1" s="313"/>
    </row>
    <row r="2" spans="1:9" x14ac:dyDescent="0.2">
      <c r="B2" s="112" t="s">
        <v>787</v>
      </c>
    </row>
    <row r="3" spans="1:9" ht="13.5" thickBot="1" x14ac:dyDescent="0.25">
      <c r="A3" s="93" t="s">
        <v>399</v>
      </c>
      <c r="B3" s="94" t="s">
        <v>389</v>
      </c>
      <c r="C3" s="94" t="s">
        <v>138</v>
      </c>
      <c r="D3" s="94" t="s">
        <v>397</v>
      </c>
      <c r="E3" s="94" t="s">
        <v>961</v>
      </c>
      <c r="F3" s="94" t="s">
        <v>398</v>
      </c>
      <c r="G3" s="94" t="s">
        <v>418</v>
      </c>
      <c r="H3" s="94" t="s">
        <v>400</v>
      </c>
    </row>
    <row r="4" spans="1:9" x14ac:dyDescent="0.2">
      <c r="A4" s="90" t="s">
        <v>155</v>
      </c>
      <c r="B4" s="278">
        <v>39741</v>
      </c>
      <c r="C4" s="37">
        <v>500</v>
      </c>
      <c r="D4" s="37">
        <v>1000</v>
      </c>
      <c r="E4" s="54"/>
      <c r="F4" s="37">
        <v>500</v>
      </c>
      <c r="G4" s="37">
        <v>0</v>
      </c>
      <c r="H4" s="92">
        <f t="shared" ref="H4:H35" si="0">SUM(C4:G4)</f>
        <v>2000</v>
      </c>
      <c r="I4" s="108" t="s">
        <v>154</v>
      </c>
    </row>
    <row r="5" spans="1:9" x14ac:dyDescent="0.2">
      <c r="A5" s="88" t="s">
        <v>190</v>
      </c>
      <c r="B5" s="15">
        <v>39722</v>
      </c>
      <c r="C5" s="37">
        <v>1000</v>
      </c>
      <c r="D5" s="37">
        <v>0</v>
      </c>
      <c r="E5" s="54"/>
      <c r="F5" s="37">
        <v>0</v>
      </c>
      <c r="G5" s="37">
        <v>0</v>
      </c>
      <c r="H5" s="22">
        <f t="shared" si="0"/>
        <v>1000</v>
      </c>
      <c r="I5" s="108" t="s">
        <v>191</v>
      </c>
    </row>
    <row r="6" spans="1:9" x14ac:dyDescent="0.2">
      <c r="A6" s="89" t="s">
        <v>440</v>
      </c>
      <c r="B6" s="68">
        <v>39818</v>
      </c>
      <c r="C6" s="29">
        <v>500</v>
      </c>
      <c r="D6" s="51"/>
      <c r="E6" s="29">
        <v>500</v>
      </c>
      <c r="F6" s="29">
        <v>500</v>
      </c>
      <c r="G6" s="37">
        <v>0</v>
      </c>
      <c r="H6" s="22">
        <f t="shared" si="0"/>
        <v>1500</v>
      </c>
      <c r="I6" s="108" t="s">
        <v>774</v>
      </c>
    </row>
    <row r="7" spans="1:9" x14ac:dyDescent="0.2">
      <c r="A7" s="89" t="s">
        <v>241</v>
      </c>
      <c r="B7" s="68">
        <v>39706</v>
      </c>
      <c r="C7" s="29">
        <v>1000</v>
      </c>
      <c r="D7" s="29">
        <v>0</v>
      </c>
      <c r="E7" s="51"/>
      <c r="F7" s="29">
        <v>500</v>
      </c>
      <c r="G7" s="37">
        <v>0</v>
      </c>
      <c r="H7" s="22">
        <f t="shared" si="0"/>
        <v>1500</v>
      </c>
      <c r="I7" s="108" t="s">
        <v>242</v>
      </c>
    </row>
    <row r="8" spans="1:9" x14ac:dyDescent="0.2">
      <c r="A8" s="89" t="s">
        <v>767</v>
      </c>
      <c r="B8" s="68">
        <v>39652</v>
      </c>
      <c r="C8" s="29">
        <v>500</v>
      </c>
      <c r="D8" s="29">
        <v>1000</v>
      </c>
      <c r="E8" s="51"/>
      <c r="F8" s="29">
        <v>1000</v>
      </c>
      <c r="G8" s="37">
        <v>0</v>
      </c>
      <c r="H8" s="22">
        <f t="shared" si="0"/>
        <v>2500</v>
      </c>
      <c r="I8" s="108" t="s">
        <v>152</v>
      </c>
    </row>
    <row r="9" spans="1:9" x14ac:dyDescent="0.2">
      <c r="A9" s="89" t="s">
        <v>769</v>
      </c>
      <c r="B9" s="68"/>
      <c r="C9" s="29">
        <v>0</v>
      </c>
      <c r="D9" s="51"/>
      <c r="E9" s="29">
        <v>0</v>
      </c>
      <c r="F9" s="29">
        <v>0</v>
      </c>
      <c r="G9" s="37">
        <v>1300</v>
      </c>
      <c r="H9" s="22">
        <f t="shared" si="0"/>
        <v>1300</v>
      </c>
      <c r="I9" s="108" t="s">
        <v>768</v>
      </c>
    </row>
    <row r="10" spans="1:9" x14ac:dyDescent="0.2">
      <c r="A10" s="89" t="s">
        <v>781</v>
      </c>
      <c r="B10" s="68">
        <v>39834</v>
      </c>
      <c r="C10" s="29">
        <v>0</v>
      </c>
      <c r="D10" s="51"/>
      <c r="E10" s="29">
        <v>0</v>
      </c>
      <c r="F10" s="29">
        <v>500</v>
      </c>
      <c r="G10" s="37">
        <v>0</v>
      </c>
      <c r="H10" s="22">
        <f t="shared" si="0"/>
        <v>500</v>
      </c>
      <c r="I10" s="108" t="s">
        <v>505</v>
      </c>
    </row>
    <row r="11" spans="1:9" x14ac:dyDescent="0.2">
      <c r="A11" s="89" t="s">
        <v>776</v>
      </c>
      <c r="B11" s="68">
        <v>39825</v>
      </c>
      <c r="C11" s="29">
        <v>1000</v>
      </c>
      <c r="D11" s="51"/>
      <c r="E11" s="29">
        <v>1000</v>
      </c>
      <c r="F11" s="29">
        <v>1000</v>
      </c>
      <c r="G11" s="37">
        <v>0</v>
      </c>
      <c r="H11" s="22">
        <f t="shared" si="0"/>
        <v>3000</v>
      </c>
      <c r="I11" s="108" t="s">
        <v>777</v>
      </c>
    </row>
    <row r="12" spans="1:9" x14ac:dyDescent="0.2">
      <c r="A12" s="89" t="s">
        <v>585</v>
      </c>
      <c r="B12" s="68">
        <v>39818</v>
      </c>
      <c r="C12" s="29">
        <v>500</v>
      </c>
      <c r="D12" s="51"/>
      <c r="E12" s="29">
        <v>2000</v>
      </c>
      <c r="F12" s="29">
        <v>0</v>
      </c>
      <c r="G12" s="37">
        <v>0</v>
      </c>
      <c r="H12" s="22">
        <f t="shared" si="0"/>
        <v>2500</v>
      </c>
      <c r="I12" s="108" t="s">
        <v>900</v>
      </c>
    </row>
    <row r="13" spans="1:9" x14ac:dyDescent="0.2">
      <c r="A13" s="89" t="s">
        <v>238</v>
      </c>
      <c r="B13" s="68">
        <v>39706</v>
      </c>
      <c r="C13" s="29">
        <v>500</v>
      </c>
      <c r="D13" s="29">
        <v>0</v>
      </c>
      <c r="E13" s="51"/>
      <c r="F13" s="29">
        <v>0</v>
      </c>
      <c r="G13" s="37">
        <v>0</v>
      </c>
      <c r="H13" s="22">
        <f t="shared" si="0"/>
        <v>500</v>
      </c>
      <c r="I13" s="108" t="s">
        <v>244</v>
      </c>
    </row>
    <row r="14" spans="1:9" x14ac:dyDescent="0.2">
      <c r="A14" s="89" t="s">
        <v>101</v>
      </c>
      <c r="B14" s="68">
        <v>39657</v>
      </c>
      <c r="C14" s="29">
        <v>1000</v>
      </c>
      <c r="D14" s="29">
        <v>1000</v>
      </c>
      <c r="E14" s="51"/>
      <c r="F14" s="29">
        <v>1000</v>
      </c>
      <c r="G14" s="37">
        <v>0</v>
      </c>
      <c r="H14" s="22">
        <f t="shared" si="0"/>
        <v>3000</v>
      </c>
      <c r="I14" s="108" t="s">
        <v>160</v>
      </c>
    </row>
    <row r="15" spans="1:9" x14ac:dyDescent="0.2">
      <c r="A15" s="89" t="s">
        <v>637</v>
      </c>
      <c r="B15" s="68">
        <v>39847</v>
      </c>
      <c r="C15" s="29">
        <v>0</v>
      </c>
      <c r="D15" s="51"/>
      <c r="E15" s="29">
        <v>0</v>
      </c>
      <c r="F15" s="29">
        <v>0</v>
      </c>
      <c r="G15" s="37">
        <v>350</v>
      </c>
      <c r="H15" s="22">
        <f t="shared" si="0"/>
        <v>350</v>
      </c>
      <c r="I15" s="108" t="s">
        <v>782</v>
      </c>
    </row>
    <row r="16" spans="1:9" x14ac:dyDescent="0.2">
      <c r="A16" s="89" t="s">
        <v>240</v>
      </c>
      <c r="B16" s="68">
        <v>39701</v>
      </c>
      <c r="C16" s="29">
        <v>1000</v>
      </c>
      <c r="D16" s="29">
        <v>1000</v>
      </c>
      <c r="E16" s="51"/>
      <c r="F16" s="29">
        <v>1000</v>
      </c>
      <c r="G16" s="37">
        <v>0</v>
      </c>
      <c r="H16" s="22">
        <f t="shared" si="0"/>
        <v>3000</v>
      </c>
      <c r="I16" s="108" t="s">
        <v>243</v>
      </c>
    </row>
    <row r="17" spans="1:9" x14ac:dyDescent="0.2">
      <c r="A17" s="89" t="s">
        <v>562</v>
      </c>
      <c r="B17" s="68">
        <v>39646</v>
      </c>
      <c r="C17" s="29">
        <v>2500</v>
      </c>
      <c r="D17" s="29">
        <v>0</v>
      </c>
      <c r="E17" s="51"/>
      <c r="F17" s="29">
        <v>2500</v>
      </c>
      <c r="G17" s="37">
        <v>0</v>
      </c>
      <c r="H17" s="22">
        <f t="shared" si="0"/>
        <v>5000</v>
      </c>
      <c r="I17" s="108" t="s">
        <v>151</v>
      </c>
    </row>
    <row r="18" spans="1:9" x14ac:dyDescent="0.2">
      <c r="A18" s="89" t="s">
        <v>562</v>
      </c>
      <c r="B18" s="68">
        <v>39664</v>
      </c>
      <c r="C18" s="29">
        <v>0</v>
      </c>
      <c r="D18" s="29">
        <v>0</v>
      </c>
      <c r="E18" s="51"/>
      <c r="F18" s="29">
        <v>0</v>
      </c>
      <c r="G18" s="37">
        <v>0</v>
      </c>
      <c r="H18" s="22">
        <f t="shared" si="0"/>
        <v>0</v>
      </c>
      <c r="I18" s="108" t="s">
        <v>231</v>
      </c>
    </row>
    <row r="19" spans="1:9" x14ac:dyDescent="0.2">
      <c r="A19" s="89" t="s">
        <v>200</v>
      </c>
      <c r="B19" s="68">
        <v>39741</v>
      </c>
      <c r="C19" s="29">
        <v>1000</v>
      </c>
      <c r="D19" s="29">
        <v>1000</v>
      </c>
      <c r="E19" s="51"/>
      <c r="F19" s="29">
        <v>3000</v>
      </c>
      <c r="G19" s="37">
        <v>0</v>
      </c>
      <c r="H19" s="22">
        <f t="shared" si="0"/>
        <v>5000</v>
      </c>
      <c r="I19" s="108" t="s">
        <v>571</v>
      </c>
    </row>
    <row r="20" spans="1:9" x14ac:dyDescent="0.2">
      <c r="A20" s="89" t="s">
        <v>775</v>
      </c>
      <c r="B20" s="68">
        <v>39825</v>
      </c>
      <c r="C20" s="29">
        <v>1000</v>
      </c>
      <c r="D20" s="51"/>
      <c r="E20" s="29">
        <v>1000</v>
      </c>
      <c r="F20" s="29">
        <v>1000</v>
      </c>
      <c r="G20" s="37">
        <v>0</v>
      </c>
      <c r="H20" s="22">
        <f t="shared" si="0"/>
        <v>3000</v>
      </c>
      <c r="I20" s="108" t="s">
        <v>778</v>
      </c>
    </row>
    <row r="21" spans="1:9" x14ac:dyDescent="0.2">
      <c r="A21" s="89" t="s">
        <v>229</v>
      </c>
      <c r="B21" s="68">
        <v>39685</v>
      </c>
      <c r="C21" s="29">
        <v>500</v>
      </c>
      <c r="D21" s="29">
        <v>0</v>
      </c>
      <c r="E21" s="51"/>
      <c r="F21" s="29">
        <v>0</v>
      </c>
      <c r="G21" s="37">
        <v>0</v>
      </c>
      <c r="H21" s="22">
        <f t="shared" si="0"/>
        <v>500</v>
      </c>
      <c r="I21" s="108" t="s">
        <v>230</v>
      </c>
    </row>
    <row r="22" spans="1:9" x14ac:dyDescent="0.2">
      <c r="A22" s="89" t="s">
        <v>749</v>
      </c>
      <c r="B22" s="279">
        <v>39636</v>
      </c>
      <c r="C22" s="29">
        <v>275</v>
      </c>
      <c r="D22" s="29">
        <v>275</v>
      </c>
      <c r="E22" s="51"/>
      <c r="F22" s="29">
        <v>825</v>
      </c>
      <c r="G22" s="37">
        <v>0</v>
      </c>
      <c r="H22" s="22">
        <f t="shared" si="0"/>
        <v>1375</v>
      </c>
      <c r="I22" s="108" t="s">
        <v>145</v>
      </c>
    </row>
    <row r="23" spans="1:9" x14ac:dyDescent="0.2">
      <c r="A23" s="89" t="s">
        <v>749</v>
      </c>
      <c r="B23" s="68">
        <v>39846</v>
      </c>
      <c r="C23" s="29">
        <v>1000</v>
      </c>
      <c r="D23" s="51"/>
      <c r="E23" s="29">
        <v>1000</v>
      </c>
      <c r="F23" s="29">
        <v>1000</v>
      </c>
      <c r="G23" s="37">
        <v>0</v>
      </c>
      <c r="H23" s="22">
        <f t="shared" si="0"/>
        <v>3000</v>
      </c>
      <c r="I23" s="108" t="s">
        <v>784</v>
      </c>
    </row>
    <row r="24" spans="1:9" x14ac:dyDescent="0.2">
      <c r="A24" s="89" t="s">
        <v>467</v>
      </c>
      <c r="B24" s="68">
        <v>39741</v>
      </c>
      <c r="C24" s="29">
        <v>1000</v>
      </c>
      <c r="D24" s="29">
        <v>2000</v>
      </c>
      <c r="E24" s="51"/>
      <c r="F24" s="29">
        <v>0</v>
      </c>
      <c r="G24" s="37">
        <v>0</v>
      </c>
      <c r="H24" s="22">
        <f t="shared" si="0"/>
        <v>3000</v>
      </c>
      <c r="I24" s="108" t="s">
        <v>143</v>
      </c>
    </row>
    <row r="25" spans="1:9" x14ac:dyDescent="0.2">
      <c r="A25" s="89" t="s">
        <v>423</v>
      </c>
      <c r="B25" s="68">
        <v>39713</v>
      </c>
      <c r="C25" s="29">
        <v>500</v>
      </c>
      <c r="D25" s="29">
        <v>0</v>
      </c>
      <c r="E25" s="51"/>
      <c r="F25" s="29">
        <v>500</v>
      </c>
      <c r="G25" s="37">
        <v>0</v>
      </c>
      <c r="H25" s="22">
        <f t="shared" si="0"/>
        <v>1000</v>
      </c>
      <c r="I25" s="108" t="s">
        <v>239</v>
      </c>
    </row>
    <row r="26" spans="1:9" x14ac:dyDescent="0.2">
      <c r="A26" s="89" t="s">
        <v>225</v>
      </c>
      <c r="B26" s="68">
        <v>39722</v>
      </c>
      <c r="C26" s="29">
        <v>0</v>
      </c>
      <c r="D26" s="29">
        <v>0</v>
      </c>
      <c r="E26" s="51"/>
      <c r="F26" s="29">
        <v>0</v>
      </c>
      <c r="G26" s="37">
        <v>0</v>
      </c>
      <c r="H26" s="22">
        <f t="shared" si="0"/>
        <v>0</v>
      </c>
      <c r="I26" s="108" t="s">
        <v>226</v>
      </c>
    </row>
    <row r="27" spans="1:9" x14ac:dyDescent="0.2">
      <c r="A27" s="89" t="s">
        <v>395</v>
      </c>
      <c r="B27" s="68">
        <v>39776</v>
      </c>
      <c r="C27" s="29">
        <v>0</v>
      </c>
      <c r="D27" s="29">
        <v>5525</v>
      </c>
      <c r="E27" s="51"/>
      <c r="F27" s="29">
        <v>0</v>
      </c>
      <c r="G27" s="37">
        <v>0</v>
      </c>
      <c r="H27" s="22">
        <f t="shared" si="0"/>
        <v>5525</v>
      </c>
      <c r="I27" s="108" t="s">
        <v>90</v>
      </c>
    </row>
    <row r="28" spans="1:9" x14ac:dyDescent="0.2">
      <c r="A28" s="89" t="s">
        <v>770</v>
      </c>
      <c r="B28" s="68"/>
      <c r="C28" s="29">
        <v>0</v>
      </c>
      <c r="D28" s="51"/>
      <c r="E28" s="29">
        <v>0</v>
      </c>
      <c r="F28" s="29">
        <v>0</v>
      </c>
      <c r="G28" s="37">
        <v>700</v>
      </c>
      <c r="H28" s="22">
        <f t="shared" si="0"/>
        <v>700</v>
      </c>
      <c r="I28" s="108" t="s">
        <v>768</v>
      </c>
    </row>
    <row r="29" spans="1:9" x14ac:dyDescent="0.2">
      <c r="A29" s="89" t="s">
        <v>120</v>
      </c>
      <c r="B29" s="68">
        <v>39755</v>
      </c>
      <c r="C29" s="29">
        <v>1000</v>
      </c>
      <c r="D29" s="29">
        <v>0</v>
      </c>
      <c r="E29" s="51"/>
      <c r="F29" s="29">
        <v>500</v>
      </c>
      <c r="G29" s="37">
        <v>0</v>
      </c>
      <c r="H29" s="22">
        <f t="shared" si="0"/>
        <v>1500</v>
      </c>
      <c r="I29" s="108" t="s">
        <v>121</v>
      </c>
    </row>
    <row r="30" spans="1:9" x14ac:dyDescent="0.2">
      <c r="A30" s="89" t="s">
        <v>309</v>
      </c>
      <c r="B30" s="68">
        <v>39636</v>
      </c>
      <c r="C30" s="29">
        <v>0</v>
      </c>
      <c r="D30" s="29">
        <v>0</v>
      </c>
      <c r="E30" s="51"/>
      <c r="F30" s="29">
        <v>1357.1</v>
      </c>
      <c r="G30" s="37">
        <v>0</v>
      </c>
      <c r="H30" s="22">
        <f t="shared" si="0"/>
        <v>1357.1</v>
      </c>
      <c r="I30" s="108" t="s">
        <v>148</v>
      </c>
    </row>
    <row r="31" spans="1:9" x14ac:dyDescent="0.2">
      <c r="A31" s="89" t="s">
        <v>309</v>
      </c>
      <c r="B31" s="68">
        <v>39673</v>
      </c>
      <c r="C31" s="29">
        <v>0</v>
      </c>
      <c r="D31" s="29">
        <v>0</v>
      </c>
      <c r="E31" s="51"/>
      <c r="F31" s="29">
        <v>5000</v>
      </c>
      <c r="G31" s="37">
        <v>0</v>
      </c>
      <c r="H31" s="22">
        <f t="shared" si="0"/>
        <v>5000</v>
      </c>
      <c r="I31" s="108" t="s">
        <v>165</v>
      </c>
    </row>
    <row r="32" spans="1:9" x14ac:dyDescent="0.2">
      <c r="A32" s="89" t="s">
        <v>309</v>
      </c>
      <c r="B32" s="68">
        <v>39776</v>
      </c>
      <c r="C32" s="29">
        <v>0</v>
      </c>
      <c r="D32" s="29">
        <v>0</v>
      </c>
      <c r="E32" s="51"/>
      <c r="F32" s="29">
        <v>0</v>
      </c>
      <c r="G32" s="37">
        <v>0</v>
      </c>
      <c r="H32" s="22">
        <f t="shared" si="0"/>
        <v>0</v>
      </c>
      <c r="I32" s="108" t="s">
        <v>94</v>
      </c>
    </row>
    <row r="33" spans="1:9" x14ac:dyDescent="0.2">
      <c r="A33" s="89" t="s">
        <v>473</v>
      </c>
      <c r="B33" s="68">
        <v>39678</v>
      </c>
      <c r="C33" s="29">
        <v>1000</v>
      </c>
      <c r="D33" s="29">
        <v>1000</v>
      </c>
      <c r="E33" s="51"/>
      <c r="F33" s="29">
        <v>0</v>
      </c>
      <c r="G33" s="37">
        <v>0</v>
      </c>
      <c r="H33" s="22">
        <f t="shared" si="0"/>
        <v>2000</v>
      </c>
      <c r="I33" s="108" t="s">
        <v>166</v>
      </c>
    </row>
    <row r="34" spans="1:9" x14ac:dyDescent="0.2">
      <c r="A34" s="89" t="s">
        <v>785</v>
      </c>
      <c r="B34" s="68">
        <v>39855</v>
      </c>
      <c r="C34" s="29">
        <v>500</v>
      </c>
      <c r="D34" s="51"/>
      <c r="E34" s="29">
        <v>500</v>
      </c>
      <c r="F34" s="29">
        <v>0</v>
      </c>
      <c r="G34" s="37">
        <v>0</v>
      </c>
      <c r="H34" s="22">
        <f t="shared" si="0"/>
        <v>1000</v>
      </c>
      <c r="I34" s="108" t="s">
        <v>786</v>
      </c>
    </row>
    <row r="35" spans="1:9" x14ac:dyDescent="0.2">
      <c r="A35" s="89" t="s">
        <v>403</v>
      </c>
      <c r="B35" s="68">
        <v>39818</v>
      </c>
      <c r="C35" s="29">
        <v>500</v>
      </c>
      <c r="D35" s="51"/>
      <c r="E35" s="29">
        <v>500</v>
      </c>
      <c r="F35" s="29">
        <v>1000</v>
      </c>
      <c r="G35" s="37">
        <v>0</v>
      </c>
      <c r="H35" s="22">
        <f t="shared" si="0"/>
        <v>2000</v>
      </c>
      <c r="I35" s="108" t="s">
        <v>88</v>
      </c>
    </row>
    <row r="36" spans="1:9" x14ac:dyDescent="0.2">
      <c r="A36" s="89" t="s">
        <v>234</v>
      </c>
      <c r="B36" s="68">
        <v>39722</v>
      </c>
      <c r="C36" s="29">
        <v>1000</v>
      </c>
      <c r="D36" s="29">
        <v>2400</v>
      </c>
      <c r="E36" s="51"/>
      <c r="F36" s="29">
        <v>500</v>
      </c>
      <c r="G36" s="37">
        <v>0</v>
      </c>
      <c r="H36" s="22">
        <f t="shared" ref="H36:H56" si="1">SUM(C36:G36)</f>
        <v>3900</v>
      </c>
      <c r="I36" s="108" t="s">
        <v>208</v>
      </c>
    </row>
    <row r="37" spans="1:9" x14ac:dyDescent="0.2">
      <c r="A37" s="89" t="s">
        <v>167</v>
      </c>
      <c r="B37" s="68">
        <v>39678</v>
      </c>
      <c r="C37" s="29">
        <v>500</v>
      </c>
      <c r="D37" s="29">
        <v>500</v>
      </c>
      <c r="E37" s="51"/>
      <c r="F37" s="29">
        <v>500</v>
      </c>
      <c r="G37" s="37">
        <v>0</v>
      </c>
      <c r="H37" s="22">
        <f t="shared" si="1"/>
        <v>1500</v>
      </c>
      <c r="I37" s="108" t="s">
        <v>168</v>
      </c>
    </row>
    <row r="38" spans="1:9" x14ac:dyDescent="0.2">
      <c r="A38" s="89" t="s">
        <v>146</v>
      </c>
      <c r="B38" s="279">
        <v>39636</v>
      </c>
      <c r="C38" s="29">
        <v>1000</v>
      </c>
      <c r="D38" s="29">
        <v>1000</v>
      </c>
      <c r="E38" s="51"/>
      <c r="F38" s="29">
        <v>1000</v>
      </c>
      <c r="G38" s="37">
        <v>0</v>
      </c>
      <c r="H38" s="22">
        <f t="shared" si="1"/>
        <v>3000</v>
      </c>
      <c r="I38" s="108" t="s">
        <v>147</v>
      </c>
    </row>
    <row r="39" spans="1:9" x14ac:dyDescent="0.2">
      <c r="A39" s="89" t="s">
        <v>107</v>
      </c>
      <c r="B39" s="68">
        <v>39861</v>
      </c>
      <c r="C39" s="29">
        <v>0</v>
      </c>
      <c r="D39" s="51"/>
      <c r="E39" s="29">
        <v>0</v>
      </c>
      <c r="F39" s="29">
        <v>500</v>
      </c>
      <c r="G39" s="37">
        <v>0</v>
      </c>
      <c r="H39" s="22">
        <f t="shared" si="1"/>
        <v>500</v>
      </c>
      <c r="I39" s="108" t="s">
        <v>792</v>
      </c>
    </row>
    <row r="40" spans="1:9" x14ac:dyDescent="0.2">
      <c r="A40" s="89" t="s">
        <v>171</v>
      </c>
      <c r="B40" s="68">
        <v>39741</v>
      </c>
      <c r="C40" s="29">
        <v>2000</v>
      </c>
      <c r="D40" s="29">
        <v>1000</v>
      </c>
      <c r="E40" s="51"/>
      <c r="F40" s="29">
        <v>3345</v>
      </c>
      <c r="G40" s="37">
        <v>0</v>
      </c>
      <c r="H40" s="22">
        <f t="shared" si="1"/>
        <v>6345</v>
      </c>
      <c r="I40" s="108" t="s">
        <v>189</v>
      </c>
    </row>
    <row r="41" spans="1:9" x14ac:dyDescent="0.2">
      <c r="A41" s="89" t="s">
        <v>10</v>
      </c>
      <c r="B41" s="68">
        <v>39762</v>
      </c>
      <c r="C41" s="29">
        <v>0</v>
      </c>
      <c r="D41" s="29">
        <v>2300</v>
      </c>
      <c r="E41" s="51"/>
      <c r="F41" s="29">
        <v>500</v>
      </c>
      <c r="G41" s="37">
        <v>0</v>
      </c>
      <c r="H41" s="22">
        <f t="shared" si="1"/>
        <v>2800</v>
      </c>
      <c r="I41" s="108" t="s">
        <v>93</v>
      </c>
    </row>
    <row r="42" spans="1:9" x14ac:dyDescent="0.2">
      <c r="A42" s="89" t="s">
        <v>771</v>
      </c>
      <c r="B42" s="68">
        <v>39818</v>
      </c>
      <c r="C42" s="29">
        <v>1000</v>
      </c>
      <c r="D42" s="51"/>
      <c r="E42" s="29">
        <v>1000</v>
      </c>
      <c r="F42" s="29">
        <v>0</v>
      </c>
      <c r="G42" s="37">
        <v>0</v>
      </c>
      <c r="H42" s="22">
        <f t="shared" si="1"/>
        <v>2000</v>
      </c>
      <c r="I42" s="108" t="s">
        <v>773</v>
      </c>
    </row>
    <row r="43" spans="1:9" x14ac:dyDescent="0.2">
      <c r="A43" s="89" t="s">
        <v>890</v>
      </c>
      <c r="B43" s="68">
        <v>39701</v>
      </c>
      <c r="C43" s="29">
        <v>500</v>
      </c>
      <c r="D43" s="29">
        <v>500</v>
      </c>
      <c r="E43" s="51"/>
      <c r="F43" s="29">
        <v>500</v>
      </c>
      <c r="G43" s="37">
        <v>0</v>
      </c>
      <c r="H43" s="22">
        <f t="shared" si="1"/>
        <v>1500</v>
      </c>
      <c r="I43" s="108" t="s">
        <v>232</v>
      </c>
    </row>
    <row r="44" spans="1:9" x14ac:dyDescent="0.2">
      <c r="A44" s="89" t="s">
        <v>541</v>
      </c>
      <c r="B44" s="68">
        <v>39678</v>
      </c>
      <c r="C44" s="107" t="s">
        <v>233</v>
      </c>
      <c r="D44" s="107" t="s">
        <v>233</v>
      </c>
      <c r="E44" s="119"/>
      <c r="F44" s="107" t="s">
        <v>233</v>
      </c>
      <c r="G44" s="29">
        <v>0</v>
      </c>
      <c r="H44" s="22">
        <f t="shared" si="1"/>
        <v>0</v>
      </c>
      <c r="I44" s="108" t="s">
        <v>207</v>
      </c>
    </row>
    <row r="45" spans="1:9" x14ac:dyDescent="0.2">
      <c r="A45" s="89" t="s">
        <v>541</v>
      </c>
      <c r="B45" s="68">
        <v>39846</v>
      </c>
      <c r="C45" s="29">
        <v>1000</v>
      </c>
      <c r="D45" s="51"/>
      <c r="E45" s="29">
        <v>1000</v>
      </c>
      <c r="F45" s="29">
        <v>1000</v>
      </c>
      <c r="G45" s="29">
        <v>0</v>
      </c>
      <c r="H45" s="22">
        <f t="shared" si="1"/>
        <v>3000</v>
      </c>
      <c r="I45" s="108" t="s">
        <v>783</v>
      </c>
    </row>
    <row r="46" spans="1:9" x14ac:dyDescent="0.2">
      <c r="A46" s="89" t="s">
        <v>161</v>
      </c>
      <c r="B46" s="68">
        <v>39657</v>
      </c>
      <c r="C46" s="29">
        <v>500</v>
      </c>
      <c r="D46" s="29">
        <v>1000</v>
      </c>
      <c r="E46" s="51"/>
      <c r="F46" s="29">
        <v>500</v>
      </c>
      <c r="G46" s="29">
        <v>0</v>
      </c>
      <c r="H46" s="22">
        <f t="shared" si="1"/>
        <v>2000</v>
      </c>
      <c r="I46" s="108" t="s">
        <v>162</v>
      </c>
    </row>
    <row r="47" spans="1:9" x14ac:dyDescent="0.2">
      <c r="A47" s="89" t="s">
        <v>91</v>
      </c>
      <c r="B47" s="68">
        <v>39652</v>
      </c>
      <c r="C47" s="29">
        <v>1000</v>
      </c>
      <c r="D47" s="29">
        <v>500</v>
      </c>
      <c r="E47" s="51"/>
      <c r="F47" s="29">
        <v>500</v>
      </c>
      <c r="G47" s="29">
        <v>0</v>
      </c>
      <c r="H47" s="22">
        <f t="shared" si="1"/>
        <v>2000</v>
      </c>
      <c r="I47" s="108" t="s">
        <v>153</v>
      </c>
    </row>
    <row r="48" spans="1:9" x14ac:dyDescent="0.2">
      <c r="A48" s="89" t="s">
        <v>91</v>
      </c>
      <c r="B48" s="68">
        <v>39678</v>
      </c>
      <c r="C48" s="29">
        <v>500</v>
      </c>
      <c r="D48" s="29">
        <v>0</v>
      </c>
      <c r="E48" s="51"/>
      <c r="F48" s="29">
        <v>500</v>
      </c>
      <c r="G48" s="29">
        <v>0</v>
      </c>
      <c r="H48" s="22">
        <f t="shared" si="1"/>
        <v>1000</v>
      </c>
      <c r="I48" s="108" t="s">
        <v>169</v>
      </c>
    </row>
    <row r="49" spans="1:9" x14ac:dyDescent="0.2">
      <c r="A49" s="89" t="s">
        <v>170</v>
      </c>
      <c r="B49" s="68">
        <v>39678</v>
      </c>
      <c r="C49" s="29">
        <v>0</v>
      </c>
      <c r="D49" s="29">
        <v>0</v>
      </c>
      <c r="E49" s="51"/>
      <c r="F49" s="29">
        <v>0</v>
      </c>
      <c r="G49" s="29">
        <v>0</v>
      </c>
      <c r="H49" s="22">
        <f t="shared" si="1"/>
        <v>0</v>
      </c>
      <c r="I49" s="108" t="s">
        <v>172</v>
      </c>
    </row>
    <row r="50" spans="1:9" x14ac:dyDescent="0.2">
      <c r="A50" s="89" t="s">
        <v>581</v>
      </c>
      <c r="B50" s="68">
        <v>39706</v>
      </c>
      <c r="C50" s="29">
        <v>800</v>
      </c>
      <c r="D50" s="29">
        <v>0</v>
      </c>
      <c r="E50" s="51"/>
      <c r="F50" s="29">
        <v>800</v>
      </c>
      <c r="G50" s="29">
        <v>0</v>
      </c>
      <c r="H50" s="22">
        <f t="shared" si="1"/>
        <v>1600</v>
      </c>
      <c r="I50" s="108" t="s">
        <v>237</v>
      </c>
    </row>
    <row r="51" spans="1:9" x14ac:dyDescent="0.2">
      <c r="A51" s="89" t="s">
        <v>899</v>
      </c>
      <c r="B51" s="68">
        <v>39797</v>
      </c>
      <c r="C51" s="29">
        <v>0</v>
      </c>
      <c r="D51" s="29">
        <v>0</v>
      </c>
      <c r="E51" s="51"/>
      <c r="F51" s="29">
        <v>0</v>
      </c>
      <c r="G51" s="29">
        <v>0</v>
      </c>
      <c r="H51" s="22">
        <f t="shared" si="1"/>
        <v>0</v>
      </c>
      <c r="I51" s="108" t="s">
        <v>779</v>
      </c>
    </row>
    <row r="52" spans="1:9" x14ac:dyDescent="0.2">
      <c r="A52" s="89" t="s">
        <v>425</v>
      </c>
      <c r="B52" s="68">
        <v>39657</v>
      </c>
      <c r="C52" s="29">
        <v>1000</v>
      </c>
      <c r="D52" s="29">
        <v>500</v>
      </c>
      <c r="E52" s="51"/>
      <c r="F52" s="29">
        <v>500</v>
      </c>
      <c r="G52" s="29">
        <v>0</v>
      </c>
      <c r="H52" s="22">
        <f t="shared" si="1"/>
        <v>2000</v>
      </c>
      <c r="I52" s="108" t="s">
        <v>157</v>
      </c>
    </row>
    <row r="53" spans="1:9" x14ac:dyDescent="0.2">
      <c r="A53" s="89" t="s">
        <v>235</v>
      </c>
      <c r="B53" s="68">
        <v>39722</v>
      </c>
      <c r="C53" s="29">
        <v>1000</v>
      </c>
      <c r="D53" s="29">
        <v>0</v>
      </c>
      <c r="E53" s="51"/>
      <c r="F53" s="29">
        <v>0</v>
      </c>
      <c r="G53" s="29">
        <v>0</v>
      </c>
      <c r="H53" s="22">
        <f t="shared" si="1"/>
        <v>1000</v>
      </c>
      <c r="I53" s="108" t="s">
        <v>236</v>
      </c>
    </row>
    <row r="54" spans="1:9" x14ac:dyDescent="0.2">
      <c r="A54" s="89" t="s">
        <v>158</v>
      </c>
      <c r="B54" s="68">
        <v>39657</v>
      </c>
      <c r="C54" s="29">
        <v>1000</v>
      </c>
      <c r="D54" s="29">
        <v>1000</v>
      </c>
      <c r="E54" s="51"/>
      <c r="F54" s="29">
        <v>1000</v>
      </c>
      <c r="G54" s="29">
        <v>0</v>
      </c>
      <c r="H54" s="22">
        <f t="shared" si="1"/>
        <v>3000</v>
      </c>
      <c r="I54" s="108" t="s">
        <v>159</v>
      </c>
    </row>
    <row r="55" spans="1:9" x14ac:dyDescent="0.2">
      <c r="A55" s="89" t="s">
        <v>411</v>
      </c>
      <c r="B55" s="68">
        <v>39818</v>
      </c>
      <c r="C55" s="29">
        <v>1000</v>
      </c>
      <c r="D55" s="51"/>
      <c r="E55" s="29">
        <v>2000</v>
      </c>
      <c r="F55" s="29">
        <v>1000</v>
      </c>
      <c r="G55" s="29">
        <v>0</v>
      </c>
      <c r="H55" s="22">
        <f t="shared" si="1"/>
        <v>4000</v>
      </c>
      <c r="I55" s="108" t="s">
        <v>901</v>
      </c>
    </row>
    <row r="56" spans="1:9" ht="13.5" thickBot="1" x14ac:dyDescent="0.25">
      <c r="A56" s="89" t="s">
        <v>545</v>
      </c>
      <c r="B56" s="68">
        <v>39818</v>
      </c>
      <c r="C56" s="29">
        <v>1000</v>
      </c>
      <c r="D56" s="51"/>
      <c r="E56" s="29">
        <v>1000</v>
      </c>
      <c r="F56" s="29">
        <v>1000</v>
      </c>
      <c r="G56" s="29">
        <v>0</v>
      </c>
      <c r="H56" s="60">
        <f t="shared" si="1"/>
        <v>3000</v>
      </c>
      <c r="I56" s="108" t="s">
        <v>772</v>
      </c>
    </row>
    <row r="57" spans="1:9" ht="13.5" thickBot="1" x14ac:dyDescent="0.25">
      <c r="A57" s="314" t="s">
        <v>793</v>
      </c>
      <c r="B57" s="315"/>
      <c r="C57" s="315"/>
      <c r="D57" s="315"/>
      <c r="E57" s="315"/>
      <c r="F57" s="315"/>
      <c r="G57" s="315"/>
      <c r="H57" s="316"/>
      <c r="I57" s="108"/>
    </row>
    <row r="58" spans="1:9" x14ac:dyDescent="0.2">
      <c r="A58" s="125" t="s">
        <v>791</v>
      </c>
      <c r="B58" s="126"/>
      <c r="C58" s="127"/>
      <c r="D58" s="128"/>
      <c r="E58" s="127"/>
      <c r="F58" s="127"/>
      <c r="G58" s="127"/>
      <c r="H58" s="92"/>
      <c r="I58" s="108" t="s">
        <v>800</v>
      </c>
    </row>
    <row r="59" spans="1:9" x14ac:dyDescent="0.2">
      <c r="A59" s="89" t="s">
        <v>714</v>
      </c>
      <c r="B59" s="68"/>
      <c r="C59" s="29"/>
      <c r="D59" s="51"/>
      <c r="E59" s="29"/>
      <c r="F59" s="29"/>
      <c r="G59" s="29"/>
      <c r="H59" s="22"/>
      <c r="I59" s="108" t="s">
        <v>794</v>
      </c>
    </row>
    <row r="60" spans="1:9" x14ac:dyDescent="0.2">
      <c r="A60" s="89" t="s">
        <v>795</v>
      </c>
      <c r="B60" s="68"/>
      <c r="C60" s="29"/>
      <c r="D60" s="51"/>
      <c r="E60" s="29"/>
      <c r="F60" s="29"/>
      <c r="G60" s="29"/>
      <c r="H60" s="22"/>
      <c r="I60" s="108" t="s">
        <v>796</v>
      </c>
    </row>
    <row r="61" spans="1:9" x14ac:dyDescent="0.2">
      <c r="A61" s="89" t="s">
        <v>797</v>
      </c>
      <c r="B61" s="68"/>
      <c r="C61" s="29"/>
      <c r="D61" s="51"/>
      <c r="E61" s="29"/>
      <c r="F61" s="29"/>
      <c r="G61" s="29"/>
      <c r="H61" s="22"/>
      <c r="I61" s="108" t="s">
        <v>798</v>
      </c>
    </row>
    <row r="62" spans="1:9" x14ac:dyDescent="0.2">
      <c r="A62" s="89" t="s">
        <v>740</v>
      </c>
      <c r="B62" s="68"/>
      <c r="C62" s="29"/>
      <c r="D62" s="51"/>
      <c r="E62" s="29"/>
      <c r="F62" s="29"/>
      <c r="G62" s="29"/>
      <c r="H62" s="22"/>
      <c r="I62" s="108" t="s">
        <v>799</v>
      </c>
    </row>
    <row r="63" spans="1:9" x14ac:dyDescent="0.2">
      <c r="A63" s="89" t="s">
        <v>62</v>
      </c>
      <c r="B63" s="68"/>
      <c r="C63" s="29"/>
      <c r="D63" s="51"/>
      <c r="E63" s="29"/>
      <c r="F63" s="29"/>
      <c r="G63" s="29"/>
      <c r="H63" s="22"/>
      <c r="I63" s="108" t="s">
        <v>803</v>
      </c>
    </row>
    <row r="64" spans="1:9" x14ac:dyDescent="0.2">
      <c r="A64" s="89" t="s">
        <v>801</v>
      </c>
      <c r="B64" s="68"/>
      <c r="C64" s="29"/>
      <c r="D64" s="51"/>
      <c r="E64" s="29"/>
      <c r="F64" s="29"/>
      <c r="G64" s="29"/>
      <c r="H64" s="22"/>
      <c r="I64" s="108" t="s">
        <v>802</v>
      </c>
    </row>
    <row r="65" spans="1:11" x14ac:dyDescent="0.2">
      <c r="A65" s="89" t="s">
        <v>393</v>
      </c>
      <c r="B65" s="68"/>
      <c r="C65" s="29"/>
      <c r="D65" s="51"/>
      <c r="E65" s="29"/>
      <c r="F65" s="29"/>
      <c r="G65" s="29"/>
      <c r="H65" s="22"/>
      <c r="I65" s="108" t="s">
        <v>804</v>
      </c>
    </row>
    <row r="66" spans="1:11" x14ac:dyDescent="0.2">
      <c r="A66" s="75" t="s">
        <v>805</v>
      </c>
      <c r="B66" s="68"/>
      <c r="C66" s="29"/>
      <c r="D66" s="51"/>
      <c r="E66" s="29"/>
      <c r="F66" s="29"/>
      <c r="G66" s="29"/>
      <c r="H66" s="22"/>
      <c r="I66" s="108" t="s">
        <v>806</v>
      </c>
    </row>
    <row r="67" spans="1:11" x14ac:dyDescent="0.2">
      <c r="A67" s="75" t="s">
        <v>807</v>
      </c>
      <c r="B67" s="68"/>
      <c r="C67" s="29"/>
      <c r="D67" s="51"/>
      <c r="E67" s="29"/>
      <c r="F67" s="29"/>
      <c r="G67" s="29"/>
      <c r="H67" s="22"/>
      <c r="I67" s="108" t="s">
        <v>808</v>
      </c>
    </row>
    <row r="68" spans="1:11" x14ac:dyDescent="0.2">
      <c r="A68" s="75" t="s">
        <v>809</v>
      </c>
      <c r="B68" s="68"/>
      <c r="C68" s="29"/>
      <c r="D68" s="51"/>
      <c r="E68" s="29"/>
      <c r="F68" s="29"/>
      <c r="G68" s="29"/>
      <c r="H68" s="22"/>
      <c r="I68" s="108" t="s">
        <v>810</v>
      </c>
    </row>
    <row r="69" spans="1:11" x14ac:dyDescent="0.2">
      <c r="A69" s="75" t="s">
        <v>811</v>
      </c>
      <c r="B69" s="68"/>
      <c r="C69" s="29"/>
      <c r="D69" s="51"/>
      <c r="E69" s="29"/>
      <c r="F69" s="29"/>
      <c r="G69" s="29"/>
      <c r="H69" s="22"/>
      <c r="I69" s="108" t="s">
        <v>812</v>
      </c>
    </row>
    <row r="70" spans="1:11" x14ac:dyDescent="0.2">
      <c r="A70" s="75" t="s">
        <v>813</v>
      </c>
      <c r="B70" s="68"/>
      <c r="C70" s="29"/>
      <c r="D70" s="51"/>
      <c r="E70" s="29"/>
      <c r="F70" s="29"/>
      <c r="G70" s="29"/>
      <c r="H70" s="22"/>
      <c r="I70" s="108" t="s">
        <v>814</v>
      </c>
    </row>
    <row r="71" spans="1:11" x14ac:dyDescent="0.2">
      <c r="A71" s="75" t="s">
        <v>815</v>
      </c>
      <c r="B71" s="68"/>
      <c r="C71" s="29"/>
      <c r="D71" s="51"/>
      <c r="E71" s="29"/>
      <c r="F71" s="29"/>
      <c r="G71" s="29"/>
      <c r="H71" s="22"/>
      <c r="I71" s="108" t="s">
        <v>816</v>
      </c>
    </row>
    <row r="72" spans="1:11" x14ac:dyDescent="0.2">
      <c r="A72" s="75" t="s">
        <v>141</v>
      </c>
      <c r="B72" s="68"/>
      <c r="C72" s="29"/>
      <c r="D72" s="51"/>
      <c r="E72" s="29"/>
      <c r="F72" s="29"/>
      <c r="G72" s="29"/>
      <c r="H72" s="22"/>
      <c r="I72" s="108" t="s">
        <v>817</v>
      </c>
    </row>
    <row r="73" spans="1:11" x14ac:dyDescent="0.2">
      <c r="A73" s="40" t="s">
        <v>478</v>
      </c>
      <c r="B73" s="68"/>
      <c r="C73" s="29"/>
      <c r="D73" s="51"/>
      <c r="E73" s="29"/>
      <c r="F73" s="29"/>
      <c r="G73" s="29"/>
      <c r="H73" s="22"/>
      <c r="I73" s="108" t="s">
        <v>478</v>
      </c>
    </row>
    <row r="74" spans="1:11" ht="13.5" thickBot="1" x14ac:dyDescent="0.25">
      <c r="A74" s="129"/>
      <c r="B74" s="67"/>
      <c r="C74" s="18"/>
      <c r="D74" s="52"/>
      <c r="E74" s="18"/>
      <c r="F74" s="18"/>
      <c r="G74" s="18"/>
      <c r="H74" s="22"/>
      <c r="I74" s="108"/>
    </row>
    <row r="75" spans="1:11" s="4" customFormat="1" x14ac:dyDescent="0.2">
      <c r="A75" s="4" t="s">
        <v>390</v>
      </c>
      <c r="C75" s="9">
        <f t="shared" ref="C75:H75" si="2">SUM(C4:C74)</f>
        <v>33075</v>
      </c>
      <c r="D75" s="9">
        <f t="shared" si="2"/>
        <v>24500</v>
      </c>
      <c r="E75" s="9">
        <f t="shared" si="2"/>
        <v>11500</v>
      </c>
      <c r="F75" s="9">
        <f t="shared" si="2"/>
        <v>36327.1</v>
      </c>
      <c r="G75" s="9">
        <f t="shared" si="2"/>
        <v>2350</v>
      </c>
      <c r="H75" s="9">
        <f t="shared" si="2"/>
        <v>107752.1</v>
      </c>
      <c r="I75" s="86"/>
      <c r="J75" s="9"/>
    </row>
    <row r="76" spans="1:11" s="4" customFormat="1" x14ac:dyDescent="0.2">
      <c r="C76" s="9"/>
      <c r="D76" s="9"/>
      <c r="E76" s="9"/>
      <c r="F76" s="9"/>
      <c r="G76" s="9"/>
      <c r="H76" s="9"/>
      <c r="I76"/>
    </row>
    <row r="77" spans="1:11" ht="13.5" thickBot="1" x14ac:dyDescent="0.25">
      <c r="C77" s="5" t="s">
        <v>396</v>
      </c>
      <c r="D77" s="5" t="s">
        <v>397</v>
      </c>
      <c r="E77" s="5" t="s">
        <v>961</v>
      </c>
      <c r="F77" s="5" t="s">
        <v>398</v>
      </c>
      <c r="G77" s="5" t="s">
        <v>418</v>
      </c>
      <c r="H77" s="5" t="s">
        <v>400</v>
      </c>
    </row>
    <row r="78" spans="1:11" x14ac:dyDescent="0.2">
      <c r="A78" s="109" t="s">
        <v>391</v>
      </c>
      <c r="B78" s="1"/>
      <c r="C78" s="19">
        <v>132</v>
      </c>
      <c r="D78" s="19">
        <v>-500</v>
      </c>
      <c r="E78" s="19">
        <v>0</v>
      </c>
      <c r="F78" s="16">
        <v>10711.5</v>
      </c>
      <c r="G78" s="35">
        <v>0</v>
      </c>
      <c r="H78" s="26">
        <f>SUM(C78:G78)</f>
        <v>10343.5</v>
      </c>
    </row>
    <row r="79" spans="1:11" ht="13.5" thickBot="1" x14ac:dyDescent="0.25">
      <c r="A79" s="109" t="s">
        <v>408</v>
      </c>
      <c r="B79" s="1"/>
      <c r="C79" s="20">
        <v>50000</v>
      </c>
      <c r="D79" s="20">
        <v>25000</v>
      </c>
      <c r="E79" s="20">
        <v>25000</v>
      </c>
      <c r="F79" s="18">
        <v>50000</v>
      </c>
      <c r="G79" s="36">
        <v>0</v>
      </c>
      <c r="H79" s="27">
        <f>SUM(C79:G79)</f>
        <v>150000</v>
      </c>
    </row>
    <row r="80" spans="1:11" s="4" customFormat="1" x14ac:dyDescent="0.2">
      <c r="A80" s="110" t="s">
        <v>409</v>
      </c>
      <c r="B80" s="111"/>
      <c r="C80" s="10">
        <f>SUM(C78:C79)</f>
        <v>50132</v>
      </c>
      <c r="D80" s="10">
        <f>SUM(D78:D79)</f>
        <v>24500</v>
      </c>
      <c r="E80" s="10">
        <f>SUM(E78:E79)</f>
        <v>25000</v>
      </c>
      <c r="F80" s="10">
        <f>SUM(F78:F79)</f>
        <v>60711.5</v>
      </c>
      <c r="G80" s="10">
        <f>SUM(G78:G79)</f>
        <v>0</v>
      </c>
      <c r="H80" s="10">
        <f>SUM(C80:G80)</f>
        <v>160343.5</v>
      </c>
      <c r="I80"/>
      <c r="J80"/>
      <c r="K80"/>
    </row>
    <row r="81" spans="1:11" ht="13.5" thickBot="1" x14ac:dyDescent="0.25">
      <c r="A81" s="2"/>
      <c r="B81" s="3"/>
      <c r="C81" s="8"/>
      <c r="D81" s="8"/>
      <c r="E81" s="8"/>
      <c r="F81" s="8"/>
      <c r="G81" s="8"/>
      <c r="H81" s="8"/>
    </row>
    <row r="82" spans="1:11" ht="13.5" thickBot="1" x14ac:dyDescent="0.25">
      <c r="A82" s="120" t="s">
        <v>780</v>
      </c>
      <c r="B82" s="3"/>
      <c r="C82" s="124">
        <v>1000</v>
      </c>
      <c r="D82" s="123">
        <v>0</v>
      </c>
      <c r="E82" s="122">
        <v>1000</v>
      </c>
      <c r="F82" s="123">
        <v>1000</v>
      </c>
      <c r="G82" s="122">
        <v>0</v>
      </c>
      <c r="H82" s="121">
        <f>SUM(C82:G82)</f>
        <v>3000</v>
      </c>
    </row>
    <row r="83" spans="1:11" ht="13.5" thickBot="1" x14ac:dyDescent="0.25">
      <c r="A83" s="2"/>
      <c r="B83" s="3"/>
      <c r="C83" s="8"/>
      <c r="D83" s="8"/>
      <c r="E83" s="8"/>
      <c r="F83" s="8"/>
      <c r="G83" s="8"/>
      <c r="H83" s="8"/>
    </row>
    <row r="84" spans="1:11" s="6" customFormat="1" ht="16.5" thickBot="1" x14ac:dyDescent="0.3">
      <c r="A84" s="33" t="s">
        <v>410</v>
      </c>
      <c r="C84" s="14">
        <f>SUM(C80-C75-C82)</f>
        <v>16057</v>
      </c>
      <c r="D84" s="14">
        <f>SUM(D80-D75)</f>
        <v>0</v>
      </c>
      <c r="E84" s="14">
        <f>SUM(E80-E75-E82)</f>
        <v>12500</v>
      </c>
      <c r="F84" s="14">
        <f>SUM(F80-F75-F82)</f>
        <v>23384.400000000001</v>
      </c>
      <c r="G84" s="14">
        <f>SUM(G80-G75-G82)</f>
        <v>-2350</v>
      </c>
      <c r="H84" s="28">
        <f>SUM(C84:G84)</f>
        <v>49591.4</v>
      </c>
      <c r="I84" s="86"/>
      <c r="J84"/>
      <c r="K84"/>
    </row>
    <row r="85" spans="1:11" s="4" customFormat="1" x14ac:dyDescent="0.2">
      <c r="A85" s="34" t="s">
        <v>416</v>
      </c>
      <c r="C85" s="11">
        <f>SUM(C84/C80)</f>
        <v>0.3202944227240086</v>
      </c>
      <c r="D85" s="11">
        <f>SUM(D84/D80)</f>
        <v>0</v>
      </c>
      <c r="E85" s="11">
        <f>SUM(E84/E80)</f>
        <v>0.5</v>
      </c>
      <c r="F85" s="11">
        <f>SUM(F84/F80)</f>
        <v>0.38517249614982335</v>
      </c>
      <c r="G85" s="11"/>
      <c r="H85" s="11">
        <f>SUM(H84/H80)</f>
        <v>0.30928225964881645</v>
      </c>
      <c r="I85"/>
      <c r="J85" s="291"/>
      <c r="K85" s="291"/>
    </row>
    <row r="86" spans="1:11" x14ac:dyDescent="0.2">
      <c r="C86" s="7"/>
      <c r="D86" s="7"/>
      <c r="E86" s="7"/>
      <c r="F86" s="7"/>
      <c r="G86" s="7"/>
      <c r="H86" s="7"/>
      <c r="J86" s="291"/>
      <c r="K86" s="291"/>
    </row>
    <row r="87" spans="1:11" x14ac:dyDescent="0.2">
      <c r="C87" s="7"/>
      <c r="D87" s="7"/>
      <c r="E87" s="7"/>
      <c r="F87" s="7"/>
      <c r="G87" s="7"/>
      <c r="H87" s="7"/>
    </row>
    <row r="88" spans="1:11" x14ac:dyDescent="0.2">
      <c r="D88" s="86"/>
      <c r="E88" s="86"/>
      <c r="H88" s="87"/>
    </row>
    <row r="89" spans="1:11" x14ac:dyDescent="0.2">
      <c r="H89" s="130"/>
    </row>
    <row r="90" spans="1:11" x14ac:dyDescent="0.2">
      <c r="H90" s="86"/>
    </row>
    <row r="91" spans="1:11" x14ac:dyDescent="0.2">
      <c r="C91" s="95"/>
      <c r="D91" s="95"/>
      <c r="E91" s="95"/>
      <c r="F91" s="95"/>
      <c r="G91" s="95"/>
    </row>
    <row r="93" spans="1:11" x14ac:dyDescent="0.2">
      <c r="H93" s="86"/>
    </row>
    <row r="94" spans="1:11" x14ac:dyDescent="0.2">
      <c r="H94" s="86"/>
    </row>
    <row r="95" spans="1:11" x14ac:dyDescent="0.2">
      <c r="H95" s="86"/>
    </row>
    <row r="96" spans="1:11" x14ac:dyDescent="0.2">
      <c r="H96" s="86"/>
    </row>
  </sheetData>
  <sortState ref="A4:J56">
    <sortCondition ref="A4:A56"/>
  </sortState>
  <mergeCells count="2">
    <mergeCell ref="A1:H1"/>
    <mergeCell ref="A57:H57"/>
  </mergeCells>
  <phoneticPr fontId="3" type="noConversion"/>
  <pageMargins left="0.75" right="0.75" top="0.5" bottom="0.5" header="0.5" footer="0.5"/>
  <pageSetup scale="4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opLeftCell="A42" workbookViewId="0">
      <pane xSplit="5760" topLeftCell="E1" activePane="topRight"/>
      <selection activeCell="B13" sqref="B13"/>
      <selection pane="topRight" activeCell="I56" sqref="I56"/>
    </sheetView>
  </sheetViews>
  <sheetFormatPr defaultRowHeight="12.75" x14ac:dyDescent="0.2"/>
  <cols>
    <col min="1" max="1" width="38.7109375" bestFit="1" customWidth="1"/>
    <col min="2" max="2" width="12.42578125" customWidth="1"/>
    <col min="3" max="3" width="12" customWidth="1"/>
    <col min="4" max="7" width="14" customWidth="1"/>
    <col min="8" max="9" width="14" style="150" customWidth="1"/>
    <col min="10" max="10" width="40.5703125" customWidth="1"/>
    <col min="11" max="11" width="9.85546875" customWidth="1"/>
  </cols>
  <sheetData>
    <row r="1" spans="1:10" ht="23.25" x14ac:dyDescent="0.35">
      <c r="A1" s="313" t="s">
        <v>617</v>
      </c>
      <c r="B1" s="313"/>
      <c r="C1" s="313"/>
      <c r="D1" s="313"/>
      <c r="E1" s="313"/>
      <c r="F1" s="313"/>
      <c r="G1" s="313"/>
      <c r="H1" s="148"/>
      <c r="I1" s="148"/>
    </row>
    <row r="2" spans="1:10" x14ac:dyDescent="0.2">
      <c r="B2" s="112"/>
      <c r="C2" s="112"/>
    </row>
    <row r="3" spans="1:10" ht="13.5" thickBot="1" x14ac:dyDescent="0.25">
      <c r="A3" s="111" t="s">
        <v>399</v>
      </c>
      <c r="B3" s="94" t="s">
        <v>389</v>
      </c>
      <c r="C3" s="94" t="s">
        <v>819</v>
      </c>
      <c r="D3" s="94" t="s">
        <v>396</v>
      </c>
      <c r="E3" s="94" t="s">
        <v>961</v>
      </c>
      <c r="F3" s="94" t="s">
        <v>398</v>
      </c>
      <c r="G3" s="94" t="s">
        <v>400</v>
      </c>
      <c r="H3" s="149" t="s">
        <v>858</v>
      </c>
      <c r="I3" s="149" t="s">
        <v>859</v>
      </c>
    </row>
    <row r="4" spans="1:10" x14ac:dyDescent="0.2">
      <c r="A4" s="141" t="s">
        <v>830</v>
      </c>
      <c r="B4" s="137">
        <v>40077</v>
      </c>
      <c r="C4" s="133">
        <v>2500</v>
      </c>
      <c r="D4" s="37">
        <v>1250</v>
      </c>
      <c r="E4" s="29">
        <v>1250</v>
      </c>
      <c r="F4" s="37">
        <v>0</v>
      </c>
      <c r="G4" s="21">
        <f>SUM(D4:F4)</f>
        <v>2500</v>
      </c>
      <c r="H4" s="151"/>
      <c r="I4" s="151"/>
      <c r="J4" t="s">
        <v>818</v>
      </c>
    </row>
    <row r="5" spans="1:10" x14ac:dyDescent="0.2">
      <c r="A5" s="142" t="s">
        <v>541</v>
      </c>
      <c r="B5" s="138">
        <v>40077</v>
      </c>
      <c r="C5" s="134">
        <v>3000</v>
      </c>
      <c r="D5" s="37">
        <v>200</v>
      </c>
      <c r="E5" s="29">
        <v>200</v>
      </c>
      <c r="F5" s="37">
        <v>200</v>
      </c>
      <c r="G5" s="22">
        <f>SUM(D5:F5)</f>
        <v>600</v>
      </c>
      <c r="H5" s="152"/>
      <c r="I5" s="152"/>
      <c r="J5" t="s">
        <v>404</v>
      </c>
    </row>
    <row r="6" spans="1:10" x14ac:dyDescent="0.2">
      <c r="A6" s="143" t="s">
        <v>499</v>
      </c>
      <c r="B6" s="139">
        <v>40077</v>
      </c>
      <c r="C6" s="135">
        <v>2000</v>
      </c>
      <c r="D6" s="29">
        <v>0</v>
      </c>
      <c r="E6" s="29">
        <v>0</v>
      </c>
      <c r="F6" s="29">
        <v>0</v>
      </c>
      <c r="G6" s="22">
        <f t="shared" ref="G6:G12" si="0">SUM(D6:F6)</f>
        <v>0</v>
      </c>
      <c r="H6" s="152"/>
      <c r="I6" s="152"/>
      <c r="J6" t="s">
        <v>801</v>
      </c>
    </row>
    <row r="7" spans="1:10" x14ac:dyDescent="0.2">
      <c r="A7" s="143" t="s">
        <v>632</v>
      </c>
      <c r="B7" s="139">
        <v>40077</v>
      </c>
      <c r="C7" s="135">
        <v>5500</v>
      </c>
      <c r="D7" s="29">
        <v>500</v>
      </c>
      <c r="E7" s="29">
        <v>0</v>
      </c>
      <c r="F7" s="29">
        <v>0</v>
      </c>
      <c r="G7" s="22">
        <f t="shared" si="0"/>
        <v>500</v>
      </c>
      <c r="H7" s="152"/>
      <c r="I7" s="152"/>
      <c r="J7" t="s">
        <v>820</v>
      </c>
    </row>
    <row r="8" spans="1:10" x14ac:dyDescent="0.2">
      <c r="A8" s="143" t="s">
        <v>141</v>
      </c>
      <c r="B8" s="139">
        <v>40077</v>
      </c>
      <c r="C8" s="135">
        <v>2300</v>
      </c>
      <c r="D8" s="29">
        <v>875</v>
      </c>
      <c r="E8" s="29">
        <v>875</v>
      </c>
      <c r="F8" s="29">
        <v>0</v>
      </c>
      <c r="G8" s="22">
        <f t="shared" si="0"/>
        <v>1750</v>
      </c>
      <c r="H8" s="152"/>
      <c r="I8" s="152" t="s">
        <v>860</v>
      </c>
      <c r="J8" t="s">
        <v>817</v>
      </c>
    </row>
    <row r="9" spans="1:10" x14ac:dyDescent="0.2">
      <c r="A9" s="143" t="s">
        <v>204</v>
      </c>
      <c r="B9" s="139">
        <v>40077</v>
      </c>
      <c r="C9" s="135">
        <v>1500</v>
      </c>
      <c r="D9" s="29">
        <v>0</v>
      </c>
      <c r="E9" s="29">
        <v>0</v>
      </c>
      <c r="F9" s="29">
        <v>0</v>
      </c>
      <c r="G9" s="22">
        <f t="shared" si="0"/>
        <v>0</v>
      </c>
      <c r="H9" s="152"/>
      <c r="I9" s="152"/>
      <c r="J9" t="s">
        <v>822</v>
      </c>
    </row>
    <row r="10" spans="1:10" x14ac:dyDescent="0.2">
      <c r="A10" s="143" t="s">
        <v>478</v>
      </c>
      <c r="B10" s="139">
        <v>40077</v>
      </c>
      <c r="C10" s="135">
        <v>1500</v>
      </c>
      <c r="D10" s="29">
        <v>500</v>
      </c>
      <c r="E10" s="29">
        <v>0</v>
      </c>
      <c r="F10" s="29">
        <v>0</v>
      </c>
      <c r="G10" s="22">
        <f t="shared" si="0"/>
        <v>500</v>
      </c>
      <c r="H10" s="152"/>
      <c r="I10" s="152"/>
      <c r="J10" t="s">
        <v>478</v>
      </c>
    </row>
    <row r="11" spans="1:10" x14ac:dyDescent="0.2">
      <c r="A11" s="143" t="s">
        <v>823</v>
      </c>
      <c r="B11" s="139">
        <v>40077</v>
      </c>
      <c r="C11" s="135">
        <v>1500</v>
      </c>
      <c r="D11" s="29">
        <v>500</v>
      </c>
      <c r="E11" s="29">
        <v>300</v>
      </c>
      <c r="F11" s="29">
        <v>300</v>
      </c>
      <c r="G11" s="22">
        <f t="shared" si="0"/>
        <v>1100</v>
      </c>
      <c r="H11" s="152"/>
      <c r="I11" s="152"/>
      <c r="J11" t="s">
        <v>824</v>
      </c>
    </row>
    <row r="12" spans="1:10" x14ac:dyDescent="0.2">
      <c r="A12" s="143" t="s">
        <v>825</v>
      </c>
      <c r="B12" s="139">
        <v>40077</v>
      </c>
      <c r="C12" s="135">
        <v>2500</v>
      </c>
      <c r="D12" s="29">
        <v>0</v>
      </c>
      <c r="E12" s="29">
        <v>0</v>
      </c>
      <c r="F12" s="29">
        <v>0</v>
      </c>
      <c r="G12" s="22">
        <f t="shared" si="0"/>
        <v>0</v>
      </c>
      <c r="H12" s="152"/>
      <c r="I12" s="152"/>
      <c r="J12" t="s">
        <v>827</v>
      </c>
    </row>
    <row r="13" spans="1:10" x14ac:dyDescent="0.2">
      <c r="A13" s="143" t="s">
        <v>828</v>
      </c>
      <c r="B13" s="139">
        <v>40093</v>
      </c>
      <c r="C13" s="135">
        <v>4650</v>
      </c>
      <c r="D13" s="29">
        <v>500</v>
      </c>
      <c r="E13" s="29">
        <v>1650</v>
      </c>
      <c r="F13" s="29">
        <v>500</v>
      </c>
      <c r="G13" s="22">
        <f t="shared" ref="G13:G46" si="1">SUM(D13:F13)</f>
        <v>2650</v>
      </c>
      <c r="H13" s="152"/>
      <c r="I13" s="152"/>
      <c r="J13" t="s">
        <v>831</v>
      </c>
    </row>
    <row r="14" spans="1:10" x14ac:dyDescent="0.2">
      <c r="A14" s="145" t="s">
        <v>833</v>
      </c>
      <c r="B14" s="139">
        <v>40112</v>
      </c>
      <c r="C14" s="135">
        <v>1500</v>
      </c>
      <c r="D14" s="29">
        <v>250</v>
      </c>
      <c r="E14" s="29">
        <v>250</v>
      </c>
      <c r="F14" s="29">
        <v>0</v>
      </c>
      <c r="G14" s="22">
        <f t="shared" si="1"/>
        <v>500</v>
      </c>
      <c r="H14" s="152"/>
      <c r="I14" s="152"/>
      <c r="J14" t="s">
        <v>835</v>
      </c>
    </row>
    <row r="15" spans="1:10" x14ac:dyDescent="0.2">
      <c r="A15" s="145" t="s">
        <v>834</v>
      </c>
      <c r="B15" s="139">
        <v>40112</v>
      </c>
      <c r="C15" s="135">
        <v>500</v>
      </c>
      <c r="D15" s="29">
        <v>0</v>
      </c>
      <c r="E15" s="29">
        <v>0</v>
      </c>
      <c r="F15" s="29">
        <v>500</v>
      </c>
      <c r="G15" s="22">
        <f t="shared" si="1"/>
        <v>500</v>
      </c>
      <c r="H15" s="152"/>
      <c r="I15" s="152"/>
      <c r="J15" t="s">
        <v>836</v>
      </c>
    </row>
    <row r="16" spans="1:10" x14ac:dyDescent="0.2">
      <c r="A16" s="143" t="s">
        <v>842</v>
      </c>
      <c r="B16" s="139">
        <v>40147</v>
      </c>
      <c r="C16" s="135">
        <v>5000</v>
      </c>
      <c r="D16" s="29">
        <v>0</v>
      </c>
      <c r="E16" s="29">
        <v>500</v>
      </c>
      <c r="F16" s="29">
        <v>1000</v>
      </c>
      <c r="G16" s="22">
        <f t="shared" si="1"/>
        <v>1500</v>
      </c>
      <c r="H16" s="152"/>
      <c r="I16" s="152"/>
      <c r="J16" t="s">
        <v>821</v>
      </c>
    </row>
    <row r="17" spans="1:10" x14ac:dyDescent="0.2">
      <c r="A17" s="145" t="s">
        <v>832</v>
      </c>
      <c r="B17" s="139">
        <v>40147</v>
      </c>
      <c r="C17" s="135">
        <v>3000</v>
      </c>
      <c r="D17" s="29">
        <v>1000</v>
      </c>
      <c r="E17" s="29">
        <v>500</v>
      </c>
      <c r="F17" s="29">
        <v>0</v>
      </c>
      <c r="G17" s="22">
        <f t="shared" si="1"/>
        <v>1500</v>
      </c>
      <c r="H17" s="152" t="s">
        <v>860</v>
      </c>
      <c r="I17" s="152" t="s">
        <v>860</v>
      </c>
      <c r="J17" t="s">
        <v>837</v>
      </c>
    </row>
    <row r="18" spans="1:10" x14ac:dyDescent="0.2">
      <c r="A18" s="145" t="s">
        <v>795</v>
      </c>
      <c r="B18" s="139">
        <v>40147</v>
      </c>
      <c r="C18" s="135">
        <v>2900</v>
      </c>
      <c r="D18" s="29">
        <v>0</v>
      </c>
      <c r="E18" s="29">
        <v>500</v>
      </c>
      <c r="F18" s="29">
        <v>1000</v>
      </c>
      <c r="G18" s="22">
        <f t="shared" si="1"/>
        <v>1500</v>
      </c>
      <c r="H18" s="152"/>
      <c r="I18" s="152"/>
      <c r="J18" t="s">
        <v>841</v>
      </c>
    </row>
    <row r="19" spans="1:10" x14ac:dyDescent="0.2">
      <c r="A19" s="145" t="s">
        <v>564</v>
      </c>
      <c r="B19" s="139">
        <v>40168</v>
      </c>
      <c r="C19" s="135">
        <v>5000</v>
      </c>
      <c r="D19" s="29">
        <v>500</v>
      </c>
      <c r="E19" s="29">
        <v>1000</v>
      </c>
      <c r="F19" s="29">
        <v>1000</v>
      </c>
      <c r="G19" s="22">
        <f t="shared" si="1"/>
        <v>2500</v>
      </c>
      <c r="H19" s="152"/>
      <c r="I19" s="152"/>
      <c r="J19" t="s">
        <v>840</v>
      </c>
    </row>
    <row r="20" spans="1:10" x14ac:dyDescent="0.2">
      <c r="A20" s="143" t="s">
        <v>473</v>
      </c>
      <c r="B20" s="139">
        <v>40217</v>
      </c>
      <c r="C20" s="135">
        <v>6000</v>
      </c>
      <c r="D20" s="29">
        <v>500</v>
      </c>
      <c r="E20" s="29">
        <v>200</v>
      </c>
      <c r="F20" s="29">
        <v>200</v>
      </c>
      <c r="G20" s="22">
        <f t="shared" si="1"/>
        <v>900</v>
      </c>
      <c r="H20" s="152" t="s">
        <v>860</v>
      </c>
      <c r="I20" s="152"/>
      <c r="J20" t="s">
        <v>826</v>
      </c>
    </row>
    <row r="21" spans="1:10" x14ac:dyDescent="0.2">
      <c r="A21" s="145" t="s">
        <v>851</v>
      </c>
      <c r="B21" s="139">
        <v>40217</v>
      </c>
      <c r="C21" s="135">
        <v>2500</v>
      </c>
      <c r="D21" s="29">
        <v>0</v>
      </c>
      <c r="E21" s="29">
        <v>0</v>
      </c>
      <c r="F21" s="29">
        <v>0</v>
      </c>
      <c r="G21" s="22">
        <f t="shared" si="1"/>
        <v>0</v>
      </c>
      <c r="H21" s="152"/>
      <c r="I21" s="152"/>
      <c r="J21" t="s">
        <v>863</v>
      </c>
    </row>
    <row r="22" spans="1:10" x14ac:dyDescent="0.2">
      <c r="A22" s="145" t="s">
        <v>852</v>
      </c>
      <c r="B22" s="139">
        <v>40217</v>
      </c>
      <c r="C22" s="135">
        <v>2500</v>
      </c>
      <c r="D22" s="29">
        <v>500</v>
      </c>
      <c r="E22" s="29">
        <v>500</v>
      </c>
      <c r="F22" s="29">
        <v>1000</v>
      </c>
      <c r="G22" s="22">
        <f t="shared" si="1"/>
        <v>2000</v>
      </c>
      <c r="H22" s="152" t="s">
        <v>860</v>
      </c>
      <c r="I22" s="152"/>
      <c r="J22" t="s">
        <v>853</v>
      </c>
    </row>
    <row r="23" spans="1:10" x14ac:dyDescent="0.2">
      <c r="A23" s="145" t="s">
        <v>458</v>
      </c>
      <c r="B23" s="139">
        <v>40217</v>
      </c>
      <c r="C23" s="135">
        <v>2500</v>
      </c>
      <c r="D23" s="29">
        <v>1000</v>
      </c>
      <c r="E23" s="29">
        <v>500</v>
      </c>
      <c r="F23" s="29">
        <v>0</v>
      </c>
      <c r="G23" s="22">
        <f t="shared" si="1"/>
        <v>1500</v>
      </c>
      <c r="H23" s="152" t="s">
        <v>860</v>
      </c>
      <c r="I23" s="152"/>
      <c r="J23" t="s">
        <v>784</v>
      </c>
    </row>
    <row r="24" spans="1:10" x14ac:dyDescent="0.2">
      <c r="A24" s="145" t="s">
        <v>411</v>
      </c>
      <c r="B24" s="139">
        <v>40217</v>
      </c>
      <c r="C24" s="135">
        <v>2500</v>
      </c>
      <c r="D24" s="29">
        <v>1000</v>
      </c>
      <c r="E24" s="29">
        <v>1500</v>
      </c>
      <c r="F24" s="29">
        <v>0</v>
      </c>
      <c r="G24" s="22">
        <f t="shared" si="1"/>
        <v>2500</v>
      </c>
      <c r="H24" s="152" t="s">
        <v>860</v>
      </c>
      <c r="I24" s="152"/>
      <c r="J24" t="s">
        <v>854</v>
      </c>
    </row>
    <row r="25" spans="1:10" x14ac:dyDescent="0.2">
      <c r="A25" s="145" t="s">
        <v>566</v>
      </c>
      <c r="B25" s="139">
        <v>40217</v>
      </c>
      <c r="C25" s="135">
        <v>2514</v>
      </c>
      <c r="D25" s="29">
        <v>500</v>
      </c>
      <c r="E25" s="29">
        <v>500</v>
      </c>
      <c r="F25" s="29">
        <v>500</v>
      </c>
      <c r="G25" s="22">
        <f t="shared" si="1"/>
        <v>1500</v>
      </c>
      <c r="H25" s="152" t="s">
        <v>860</v>
      </c>
      <c r="I25" s="152"/>
      <c r="J25" t="s">
        <v>855</v>
      </c>
    </row>
    <row r="26" spans="1:10" x14ac:dyDescent="0.2">
      <c r="A26" s="145" t="s">
        <v>89</v>
      </c>
      <c r="B26" s="139">
        <v>40217</v>
      </c>
      <c r="C26" s="135">
        <v>2000</v>
      </c>
      <c r="D26" s="29">
        <v>500</v>
      </c>
      <c r="E26" s="29">
        <v>0</v>
      </c>
      <c r="F26" s="29">
        <v>1000</v>
      </c>
      <c r="G26" s="22">
        <f t="shared" si="1"/>
        <v>1500</v>
      </c>
      <c r="H26" s="152" t="s">
        <v>860</v>
      </c>
      <c r="I26" s="152"/>
      <c r="J26" t="s">
        <v>856</v>
      </c>
    </row>
    <row r="27" spans="1:10" x14ac:dyDescent="0.2">
      <c r="A27" s="145" t="s">
        <v>857</v>
      </c>
      <c r="B27" s="139">
        <v>40217</v>
      </c>
      <c r="C27" s="135">
        <v>4000</v>
      </c>
      <c r="D27" s="29">
        <v>0</v>
      </c>
      <c r="E27" s="29">
        <v>0</v>
      </c>
      <c r="F27" s="29">
        <v>0</v>
      </c>
      <c r="G27" s="22">
        <f t="shared" si="1"/>
        <v>0</v>
      </c>
      <c r="H27" s="152"/>
      <c r="I27" s="152"/>
      <c r="J27" t="s">
        <v>861</v>
      </c>
    </row>
    <row r="28" spans="1:10" x14ac:dyDescent="0.2">
      <c r="A28" s="145" t="s">
        <v>862</v>
      </c>
      <c r="B28" s="139">
        <v>40217</v>
      </c>
      <c r="C28" s="135">
        <v>1500</v>
      </c>
      <c r="D28" s="29">
        <v>500</v>
      </c>
      <c r="E28" s="29">
        <v>500</v>
      </c>
      <c r="F28" s="29">
        <v>500</v>
      </c>
      <c r="G28" s="22">
        <f t="shared" si="1"/>
        <v>1500</v>
      </c>
      <c r="H28" s="152" t="s">
        <v>860</v>
      </c>
      <c r="I28" s="152"/>
      <c r="J28" t="s">
        <v>865</v>
      </c>
    </row>
    <row r="29" spans="1:10" x14ac:dyDescent="0.2">
      <c r="A29" s="145" t="s">
        <v>781</v>
      </c>
      <c r="B29" s="139">
        <v>40217</v>
      </c>
      <c r="C29" s="135">
        <v>500</v>
      </c>
      <c r="D29" s="29">
        <v>0</v>
      </c>
      <c r="E29" s="29">
        <v>0</v>
      </c>
      <c r="F29" s="29">
        <v>500</v>
      </c>
      <c r="G29" s="22">
        <f t="shared" si="1"/>
        <v>500</v>
      </c>
      <c r="H29" s="152"/>
      <c r="I29" s="152"/>
      <c r="J29" t="s">
        <v>866</v>
      </c>
    </row>
    <row r="30" spans="1:10" x14ac:dyDescent="0.2">
      <c r="A30" s="143" t="s">
        <v>62</v>
      </c>
      <c r="B30" s="164">
        <v>40217</v>
      </c>
      <c r="C30" s="165">
        <v>2500</v>
      </c>
      <c r="D30" s="17">
        <v>500</v>
      </c>
      <c r="E30" s="17">
        <v>500</v>
      </c>
      <c r="F30" s="17">
        <v>0</v>
      </c>
      <c r="G30" s="22">
        <f>SUM(D30:F30)</f>
        <v>1000</v>
      </c>
      <c r="H30" s="152" t="s">
        <v>860</v>
      </c>
      <c r="I30" s="152"/>
      <c r="J30" t="s">
        <v>864</v>
      </c>
    </row>
    <row r="31" spans="1:10" x14ac:dyDescent="0.2">
      <c r="A31" s="160" t="s">
        <v>843</v>
      </c>
      <c r="B31" s="161">
        <v>40252</v>
      </c>
      <c r="C31" s="162">
        <v>3000</v>
      </c>
      <c r="D31" s="127">
        <v>1000</v>
      </c>
      <c r="E31" s="127">
        <v>500</v>
      </c>
      <c r="F31" s="127">
        <v>500</v>
      </c>
      <c r="G31" s="92">
        <f t="shared" si="1"/>
        <v>2000</v>
      </c>
      <c r="H31" s="163" t="s">
        <v>860</v>
      </c>
      <c r="I31" s="163"/>
      <c r="J31" t="s">
        <v>867</v>
      </c>
    </row>
    <row r="32" spans="1:10" x14ac:dyDescent="0.2">
      <c r="A32" s="145" t="s">
        <v>844</v>
      </c>
      <c r="B32" s="139">
        <v>40252</v>
      </c>
      <c r="C32" s="135">
        <v>2500</v>
      </c>
      <c r="D32" s="29">
        <v>500</v>
      </c>
      <c r="E32" s="29">
        <v>500</v>
      </c>
      <c r="F32" s="29">
        <v>500</v>
      </c>
      <c r="G32" s="22">
        <f t="shared" si="1"/>
        <v>1500</v>
      </c>
      <c r="H32" s="159" t="s">
        <v>860</v>
      </c>
      <c r="I32" s="159"/>
      <c r="J32" t="s">
        <v>845</v>
      </c>
    </row>
    <row r="33" spans="1:11" x14ac:dyDescent="0.2">
      <c r="A33" s="145" t="s">
        <v>846</v>
      </c>
      <c r="B33" s="139">
        <v>40252</v>
      </c>
      <c r="C33" s="135">
        <v>5000</v>
      </c>
      <c r="D33" s="29">
        <v>1000</v>
      </c>
      <c r="E33" s="29">
        <v>1000</v>
      </c>
      <c r="F33" s="29">
        <v>0</v>
      </c>
      <c r="G33" s="22">
        <f t="shared" si="1"/>
        <v>2000</v>
      </c>
      <c r="H33" s="159" t="s">
        <v>860</v>
      </c>
      <c r="I33" s="159" t="s">
        <v>860</v>
      </c>
      <c r="J33" t="s">
        <v>848</v>
      </c>
    </row>
    <row r="34" spans="1:11" x14ac:dyDescent="0.2">
      <c r="A34" s="145" t="s">
        <v>395</v>
      </c>
      <c r="B34" s="139">
        <v>40252</v>
      </c>
      <c r="C34" s="135">
        <v>2700</v>
      </c>
      <c r="D34" s="29">
        <v>500</v>
      </c>
      <c r="E34" s="29">
        <v>500</v>
      </c>
      <c r="F34" s="29">
        <v>500</v>
      </c>
      <c r="G34" s="22">
        <f t="shared" si="1"/>
        <v>1500</v>
      </c>
      <c r="H34" s="159" t="s">
        <v>860</v>
      </c>
      <c r="I34" s="159"/>
      <c r="J34" t="s">
        <v>849</v>
      </c>
    </row>
    <row r="35" spans="1:11" x14ac:dyDescent="0.2">
      <c r="A35" s="145" t="s">
        <v>850</v>
      </c>
      <c r="B35" s="139">
        <v>40252</v>
      </c>
      <c r="C35" s="135">
        <v>4600</v>
      </c>
      <c r="D35" s="29">
        <v>500</v>
      </c>
      <c r="E35" s="29">
        <v>500</v>
      </c>
      <c r="F35" s="29">
        <v>500</v>
      </c>
      <c r="G35" s="22">
        <f t="shared" si="1"/>
        <v>1500</v>
      </c>
      <c r="H35" s="159" t="s">
        <v>860</v>
      </c>
      <c r="I35" s="159"/>
      <c r="J35" t="s">
        <v>847</v>
      </c>
    </row>
    <row r="36" spans="1:11" x14ac:dyDescent="0.2">
      <c r="A36" s="145" t="s">
        <v>411</v>
      </c>
      <c r="B36" s="139">
        <v>40266</v>
      </c>
      <c r="C36" s="135">
        <v>3000</v>
      </c>
      <c r="D36" s="29">
        <v>834</v>
      </c>
      <c r="E36" s="29">
        <v>833</v>
      </c>
      <c r="F36" s="29">
        <v>833</v>
      </c>
      <c r="G36" s="22">
        <f t="shared" si="1"/>
        <v>2500</v>
      </c>
      <c r="H36" s="159" t="s">
        <v>860</v>
      </c>
      <c r="I36" s="159"/>
      <c r="J36" t="s">
        <v>838</v>
      </c>
    </row>
    <row r="37" spans="1:11" x14ac:dyDescent="0.2">
      <c r="A37" s="145" t="s">
        <v>499</v>
      </c>
      <c r="B37" s="139">
        <v>40266</v>
      </c>
      <c r="C37" s="135">
        <v>3500</v>
      </c>
      <c r="D37" s="29">
        <v>500</v>
      </c>
      <c r="E37" s="29">
        <v>500</v>
      </c>
      <c r="F37" s="29">
        <v>500</v>
      </c>
      <c r="G37" s="22">
        <f t="shared" si="1"/>
        <v>1500</v>
      </c>
      <c r="H37" s="159" t="s">
        <v>860</v>
      </c>
      <c r="I37" s="159"/>
      <c r="J37" t="s">
        <v>801</v>
      </c>
    </row>
    <row r="38" spans="1:11" x14ac:dyDescent="0.2">
      <c r="A38" s="145" t="s">
        <v>829</v>
      </c>
      <c r="B38" s="139">
        <v>40266</v>
      </c>
      <c r="C38" s="135">
        <v>3000</v>
      </c>
      <c r="D38" s="29">
        <v>500</v>
      </c>
      <c r="E38" s="29">
        <v>500</v>
      </c>
      <c r="F38" s="29">
        <v>500</v>
      </c>
      <c r="G38" s="22">
        <f t="shared" si="1"/>
        <v>1500</v>
      </c>
      <c r="H38" s="159" t="s">
        <v>860</v>
      </c>
      <c r="I38" s="159"/>
      <c r="J38" t="s">
        <v>839</v>
      </c>
    </row>
    <row r="39" spans="1:11" x14ac:dyDescent="0.2">
      <c r="A39" s="145" t="s">
        <v>788</v>
      </c>
      <c r="B39" s="139">
        <v>40297</v>
      </c>
      <c r="C39" s="135">
        <v>2000</v>
      </c>
      <c r="D39" s="29">
        <v>500</v>
      </c>
      <c r="E39" s="29">
        <v>500</v>
      </c>
      <c r="F39" s="29">
        <v>500</v>
      </c>
      <c r="G39" s="22">
        <f t="shared" si="1"/>
        <v>1500</v>
      </c>
      <c r="H39" s="159"/>
      <c r="I39" s="159"/>
      <c r="J39" t="s">
        <v>790</v>
      </c>
    </row>
    <row r="40" spans="1:11" x14ac:dyDescent="0.2">
      <c r="A40" s="145" t="s">
        <v>789</v>
      </c>
      <c r="B40" s="139">
        <v>40297</v>
      </c>
      <c r="C40" s="135">
        <v>3000</v>
      </c>
      <c r="D40" s="29">
        <v>500</v>
      </c>
      <c r="E40" s="29">
        <v>500</v>
      </c>
      <c r="F40" s="29">
        <v>500</v>
      </c>
      <c r="G40" s="22">
        <f t="shared" si="1"/>
        <v>1500</v>
      </c>
      <c r="H40" s="159"/>
      <c r="I40" s="159"/>
      <c r="J40" t="s">
        <v>482</v>
      </c>
    </row>
    <row r="41" spans="1:11" x14ac:dyDescent="0.2">
      <c r="A41" s="145" t="s">
        <v>101</v>
      </c>
      <c r="B41" s="139">
        <v>40324</v>
      </c>
      <c r="C41" s="135">
        <v>2173</v>
      </c>
      <c r="D41" s="29">
        <v>233</v>
      </c>
      <c r="E41" s="29">
        <v>233</v>
      </c>
      <c r="F41" s="29">
        <v>583</v>
      </c>
      <c r="G41" s="22">
        <f t="shared" si="1"/>
        <v>1049</v>
      </c>
      <c r="H41" s="159"/>
      <c r="I41" s="159"/>
      <c r="J41" t="s">
        <v>616</v>
      </c>
    </row>
    <row r="42" spans="1:11" x14ac:dyDescent="0.2">
      <c r="A42" s="145" t="s">
        <v>403</v>
      </c>
      <c r="B42" s="139">
        <v>40350</v>
      </c>
      <c r="C42" s="135">
        <v>2000</v>
      </c>
      <c r="D42" s="29">
        <v>500</v>
      </c>
      <c r="E42" s="29">
        <v>500</v>
      </c>
      <c r="F42" s="29">
        <v>500</v>
      </c>
      <c r="G42" s="22">
        <f t="shared" si="1"/>
        <v>1500</v>
      </c>
      <c r="H42" s="159"/>
      <c r="I42" s="159"/>
      <c r="J42" t="s">
        <v>675</v>
      </c>
    </row>
    <row r="43" spans="1:11" x14ac:dyDescent="0.2">
      <c r="A43" s="145" t="s">
        <v>587</v>
      </c>
      <c r="B43" s="139">
        <v>40350</v>
      </c>
      <c r="C43" s="135">
        <v>360</v>
      </c>
      <c r="D43" s="29">
        <v>0</v>
      </c>
      <c r="E43" s="29">
        <v>0</v>
      </c>
      <c r="F43" s="29">
        <v>360</v>
      </c>
      <c r="G43" s="22">
        <f t="shared" si="1"/>
        <v>360</v>
      </c>
      <c r="H43" s="159" t="s">
        <v>860</v>
      </c>
      <c r="I43" s="159" t="s">
        <v>860</v>
      </c>
      <c r="J43" t="s">
        <v>971</v>
      </c>
    </row>
    <row r="44" spans="1:11" x14ac:dyDescent="0.2">
      <c r="A44" s="145" t="s">
        <v>62</v>
      </c>
      <c r="B44" s="139">
        <v>40350</v>
      </c>
      <c r="C44" s="135">
        <v>1500</v>
      </c>
      <c r="D44" s="29">
        <v>0</v>
      </c>
      <c r="E44" s="29">
        <v>0</v>
      </c>
      <c r="F44" s="29">
        <v>0</v>
      </c>
      <c r="G44" s="22">
        <f t="shared" si="1"/>
        <v>0</v>
      </c>
      <c r="H44" s="159"/>
      <c r="I44" s="159"/>
      <c r="J44" t="s">
        <v>674</v>
      </c>
    </row>
    <row r="45" spans="1:11" x14ac:dyDescent="0.2">
      <c r="A45" s="145" t="s">
        <v>672</v>
      </c>
      <c r="B45" s="139">
        <v>40350</v>
      </c>
      <c r="C45" s="135">
        <v>8750</v>
      </c>
      <c r="D45" s="29">
        <v>1000</v>
      </c>
      <c r="E45" s="29">
        <v>500</v>
      </c>
      <c r="F45" s="29">
        <v>500</v>
      </c>
      <c r="G45" s="22">
        <f t="shared" si="1"/>
        <v>2000</v>
      </c>
      <c r="H45" s="159"/>
      <c r="I45" s="159"/>
      <c r="J45" t="s">
        <v>673</v>
      </c>
    </row>
    <row r="46" spans="1:11" ht="13.5" thickBot="1" x14ac:dyDescent="0.25">
      <c r="A46" s="144" t="s">
        <v>541</v>
      </c>
      <c r="B46" s="140">
        <v>40350</v>
      </c>
      <c r="C46" s="136">
        <v>1000</v>
      </c>
      <c r="D46" s="18">
        <v>0</v>
      </c>
      <c r="E46" s="18">
        <v>500</v>
      </c>
      <c r="F46" s="18">
        <v>500</v>
      </c>
      <c r="G46" s="23">
        <f t="shared" si="1"/>
        <v>1000</v>
      </c>
      <c r="H46" s="153"/>
      <c r="I46" s="153"/>
      <c r="J46" t="s">
        <v>588</v>
      </c>
    </row>
    <row r="47" spans="1:11" s="4" customFormat="1" x14ac:dyDescent="0.2">
      <c r="A47" s="4" t="s">
        <v>390</v>
      </c>
      <c r="C47" s="9">
        <f>SUM(C4:C46)</f>
        <v>121947</v>
      </c>
      <c r="D47" s="9">
        <f>SUM(D4:D46)</f>
        <v>19142</v>
      </c>
      <c r="E47" s="9">
        <f>SUM(E4:E46)</f>
        <v>18791</v>
      </c>
      <c r="F47" s="9">
        <f>SUM(F4:F46)</f>
        <v>15476</v>
      </c>
      <c r="G47" s="9">
        <f>SUM(G4:G46)</f>
        <v>53409</v>
      </c>
      <c r="H47" s="96"/>
      <c r="I47" s="96"/>
      <c r="J47"/>
      <c r="K47" s="9"/>
    </row>
    <row r="48" spans="1:11" s="4" customFormat="1" x14ac:dyDescent="0.2">
      <c r="D48" s="9"/>
      <c r="E48" s="9"/>
      <c r="F48" s="9"/>
      <c r="G48" s="9"/>
      <c r="H48" s="96"/>
      <c r="I48" s="96"/>
      <c r="J48"/>
    </row>
    <row r="49" spans="1:10" x14ac:dyDescent="0.2">
      <c r="A49" s="86"/>
      <c r="D49" s="5" t="s">
        <v>396</v>
      </c>
      <c r="E49" s="5" t="s">
        <v>961</v>
      </c>
      <c r="F49" s="5" t="s">
        <v>398</v>
      </c>
      <c r="G49" s="5" t="s">
        <v>400</v>
      </c>
      <c r="H49" s="5"/>
      <c r="I49" s="5"/>
    </row>
    <row r="50" spans="1:10" s="4" customFormat="1" x14ac:dyDescent="0.2">
      <c r="C50" s="110" t="s">
        <v>409</v>
      </c>
      <c r="D50" s="132">
        <v>20000</v>
      </c>
      <c r="E50" s="132">
        <v>20000</v>
      </c>
      <c r="F50" s="132">
        <v>20000</v>
      </c>
      <c r="G50" s="10">
        <f>SUM(D50:F50)</f>
        <v>60000</v>
      </c>
      <c r="H50" s="154"/>
      <c r="I50" s="154"/>
      <c r="J50"/>
    </row>
    <row r="51" spans="1:10" ht="13.5" thickBot="1" x14ac:dyDescent="0.25">
      <c r="C51" s="2"/>
      <c r="D51" s="8"/>
      <c r="E51" s="8"/>
      <c r="F51" s="8"/>
      <c r="G51" s="8"/>
      <c r="H51" s="154"/>
      <c r="I51" s="154"/>
    </row>
    <row r="52" spans="1:10" s="6" customFormat="1" ht="16.5" thickBot="1" x14ac:dyDescent="0.3">
      <c r="C52" s="33" t="s">
        <v>410</v>
      </c>
      <c r="D52" s="14">
        <f>SUM(D50-D47)</f>
        <v>858</v>
      </c>
      <c r="E52" s="14">
        <f>SUM(E50-E47)</f>
        <v>1209</v>
      </c>
      <c r="F52" s="14">
        <f>SUM(F50-F47)</f>
        <v>4524</v>
      </c>
      <c r="G52" s="28">
        <f>SUM(D52:F52)</f>
        <v>6591</v>
      </c>
      <c r="H52" s="154"/>
      <c r="I52" s="154"/>
      <c r="J52"/>
    </row>
    <row r="53" spans="1:10" s="4" customFormat="1" x14ac:dyDescent="0.2">
      <c r="C53" s="34" t="s">
        <v>416</v>
      </c>
      <c r="D53" s="11">
        <f>SUM(D52/D50)</f>
        <v>4.2900000000000001E-2</v>
      </c>
      <c r="E53" s="11">
        <f>SUM(E52/E50)</f>
        <v>6.0449999999999997E-2</v>
      </c>
      <c r="F53" s="11">
        <f>SUM(F52/F50)</f>
        <v>0.22620000000000001</v>
      </c>
      <c r="G53" s="11">
        <f>SUM(G52/G50)</f>
        <v>0.10985</v>
      </c>
      <c r="H53" s="154"/>
      <c r="I53" s="154"/>
      <c r="J53"/>
    </row>
    <row r="54" spans="1:10" x14ac:dyDescent="0.2">
      <c r="D54" s="7"/>
      <c r="E54" s="7"/>
      <c r="F54" s="7"/>
      <c r="G54" s="7"/>
      <c r="H54" s="154"/>
      <c r="I54" s="154"/>
    </row>
    <row r="55" spans="1:10" s="147" customFormat="1" x14ac:dyDescent="0.2">
      <c r="A55" s="158"/>
      <c r="B55" s="158"/>
      <c r="C55" s="158"/>
      <c r="D55" s="158"/>
      <c r="E55" s="158"/>
      <c r="F55" s="158"/>
      <c r="G55" s="158"/>
      <c r="H55" s="158"/>
      <c r="I55" s="158"/>
      <c r="J55" s="158"/>
    </row>
    <row r="56" spans="1:10" x14ac:dyDescent="0.2">
      <c r="E56" s="86"/>
      <c r="G56" s="87"/>
      <c r="H56" s="289" t="s">
        <v>1163</v>
      </c>
      <c r="I56" s="289" t="s">
        <v>1163</v>
      </c>
    </row>
    <row r="57" spans="1:10" x14ac:dyDescent="0.2">
      <c r="G57" s="130"/>
      <c r="H57" s="289" t="s">
        <v>1163</v>
      </c>
      <c r="I57" s="289" t="s">
        <v>1163</v>
      </c>
    </row>
    <row r="58" spans="1:10" x14ac:dyDescent="0.2">
      <c r="G58" s="86"/>
      <c r="H58" s="289" t="s">
        <v>1163</v>
      </c>
      <c r="I58" s="289" t="s">
        <v>1163</v>
      </c>
    </row>
    <row r="59" spans="1:10" x14ac:dyDescent="0.2">
      <c r="H59" s="289" t="s">
        <v>1163</v>
      </c>
      <c r="I59" s="289" t="s">
        <v>1163</v>
      </c>
    </row>
    <row r="60" spans="1:10" x14ac:dyDescent="0.2">
      <c r="H60" s="292" t="s">
        <v>1163</v>
      </c>
      <c r="I60" s="292" t="s">
        <v>1163</v>
      </c>
    </row>
    <row r="61" spans="1:10" x14ac:dyDescent="0.2">
      <c r="H61" s="289" t="s">
        <v>1163</v>
      </c>
      <c r="I61" s="286"/>
    </row>
    <row r="62" spans="1:10" x14ac:dyDescent="0.2">
      <c r="H62" s="286"/>
      <c r="I62" s="286"/>
    </row>
  </sheetData>
  <mergeCells count="1">
    <mergeCell ref="A1:G1"/>
  </mergeCells>
  <phoneticPr fontId="3" type="noConversion"/>
  <pageMargins left="0.5" right="0.75" top="0.49" bottom="1" header="0.5" footer="0.5"/>
  <pageSetup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opLeftCell="B3" workbookViewId="0">
      <pane ySplit="780" topLeftCell="A63" activePane="bottomLeft"/>
      <selection activeCell="A3" sqref="A3"/>
      <selection pane="bottomLeft" activeCell="I72" sqref="I71:J79"/>
    </sheetView>
  </sheetViews>
  <sheetFormatPr defaultRowHeight="12.75" x14ac:dyDescent="0.2"/>
  <cols>
    <col min="1" max="1" width="42.140625" customWidth="1"/>
    <col min="2" max="2" width="10" customWidth="1"/>
    <col min="3" max="3" width="12" customWidth="1"/>
    <col min="4" max="5" width="12.85546875" bestFit="1" customWidth="1"/>
    <col min="6" max="6" width="12.7109375" customWidth="1"/>
    <col min="7" max="7" width="12.85546875" bestFit="1" customWidth="1"/>
    <col min="8" max="8" width="12.85546875" customWidth="1"/>
    <col min="9" max="10" width="12.28515625" style="150" bestFit="1" customWidth="1"/>
    <col min="11" max="11" width="7" bestFit="1" customWidth="1"/>
    <col min="12" max="12" width="41" bestFit="1" customWidth="1"/>
  </cols>
  <sheetData>
    <row r="1" spans="1:12" ht="23.25" x14ac:dyDescent="0.35">
      <c r="A1" s="313" t="s">
        <v>488</v>
      </c>
      <c r="B1" s="313"/>
      <c r="C1" s="313"/>
      <c r="D1" s="313"/>
      <c r="E1" s="313"/>
      <c r="F1" s="313"/>
      <c r="G1" s="313"/>
      <c r="H1" s="148"/>
      <c r="I1" s="148"/>
      <c r="J1" s="148"/>
    </row>
    <row r="2" spans="1:12" s="167" customFormat="1" ht="15" x14ac:dyDescent="0.2">
      <c r="A2" s="166"/>
      <c r="B2" s="5"/>
      <c r="C2" s="166"/>
      <c r="D2" s="166"/>
      <c r="E2" s="166"/>
      <c r="F2" s="166"/>
      <c r="G2" s="166"/>
      <c r="H2" s="166"/>
      <c r="I2" s="166"/>
      <c r="J2" s="166"/>
    </row>
    <row r="3" spans="1:12" x14ac:dyDescent="0.2">
      <c r="B3" s="112"/>
      <c r="C3" s="112"/>
    </row>
    <row r="4" spans="1:12" ht="13.5" thickBot="1" x14ac:dyDescent="0.25">
      <c r="A4" s="111" t="s">
        <v>399</v>
      </c>
      <c r="B4" s="149" t="s">
        <v>389</v>
      </c>
      <c r="C4" s="149" t="s">
        <v>819</v>
      </c>
      <c r="D4" s="149" t="s">
        <v>396</v>
      </c>
      <c r="E4" s="149" t="s">
        <v>961</v>
      </c>
      <c r="F4" s="149" t="s">
        <v>398</v>
      </c>
      <c r="G4" s="149" t="s">
        <v>1009</v>
      </c>
      <c r="H4" s="149" t="s">
        <v>1070</v>
      </c>
      <c r="I4" s="149" t="s">
        <v>400</v>
      </c>
      <c r="J4" s="149" t="s">
        <v>858</v>
      </c>
      <c r="K4" s="149" t="s">
        <v>859</v>
      </c>
      <c r="L4" s="203" t="s">
        <v>524</v>
      </c>
    </row>
    <row r="5" spans="1:12" x14ac:dyDescent="0.2">
      <c r="A5" s="172" t="s">
        <v>1111</v>
      </c>
      <c r="B5" s="177">
        <v>40392</v>
      </c>
      <c r="C5" s="184">
        <v>360</v>
      </c>
      <c r="D5" s="189">
        <v>0</v>
      </c>
      <c r="E5" s="170">
        <v>0</v>
      </c>
      <c r="F5" s="170">
        <v>360</v>
      </c>
      <c r="G5" s="190">
        <v>0</v>
      </c>
      <c r="H5" s="35">
        <v>0</v>
      </c>
      <c r="I5" s="26">
        <f>SUM(D5:H5)</f>
        <v>360</v>
      </c>
      <c r="J5" s="181" t="s">
        <v>860</v>
      </c>
      <c r="K5" s="204"/>
      <c r="L5" s="141" t="s">
        <v>1112</v>
      </c>
    </row>
    <row r="6" spans="1:12" x14ac:dyDescent="0.2">
      <c r="A6" s="230" t="s">
        <v>1110</v>
      </c>
      <c r="B6" s="231">
        <v>40392</v>
      </c>
      <c r="C6" s="232">
        <v>2000</v>
      </c>
      <c r="D6" s="233">
        <v>500</v>
      </c>
      <c r="E6" s="234">
        <v>1000</v>
      </c>
      <c r="F6" s="234">
        <v>500</v>
      </c>
      <c r="G6" s="235">
        <v>0</v>
      </c>
      <c r="H6" s="236">
        <v>0</v>
      </c>
      <c r="I6" s="188">
        <f t="shared" ref="I6:I62" si="0">SUM(D6:G6)</f>
        <v>2000</v>
      </c>
      <c r="J6" s="237" t="s">
        <v>860</v>
      </c>
      <c r="K6" s="238"/>
      <c r="L6" s="239" t="s">
        <v>525</v>
      </c>
    </row>
    <row r="7" spans="1:12" x14ac:dyDescent="0.2">
      <c r="A7" s="173" t="s">
        <v>987</v>
      </c>
      <c r="B7" s="178">
        <v>40392</v>
      </c>
      <c r="C7" s="185">
        <v>6000</v>
      </c>
      <c r="D7" s="191">
        <v>500</v>
      </c>
      <c r="E7" s="168">
        <v>500</v>
      </c>
      <c r="F7" s="168">
        <v>500</v>
      </c>
      <c r="G7" s="192">
        <v>0</v>
      </c>
      <c r="H7" s="220">
        <v>0</v>
      </c>
      <c r="I7" s="188">
        <f t="shared" si="0"/>
        <v>1500</v>
      </c>
      <c r="J7" s="182" t="s">
        <v>860</v>
      </c>
      <c r="K7" s="205"/>
      <c r="L7" s="143" t="s">
        <v>526</v>
      </c>
    </row>
    <row r="8" spans="1:12" x14ac:dyDescent="0.2">
      <c r="A8" s="173" t="s">
        <v>988</v>
      </c>
      <c r="B8" s="178">
        <v>40392</v>
      </c>
      <c r="C8" s="185">
        <v>2000</v>
      </c>
      <c r="D8" s="191">
        <v>500</v>
      </c>
      <c r="E8" s="168">
        <v>500</v>
      </c>
      <c r="F8" s="168">
        <v>0</v>
      </c>
      <c r="G8" s="192">
        <v>0</v>
      </c>
      <c r="H8" s="220">
        <v>0</v>
      </c>
      <c r="I8" s="188">
        <f t="shared" si="0"/>
        <v>1000</v>
      </c>
      <c r="J8" s="182" t="s">
        <v>860</v>
      </c>
      <c r="K8" s="205"/>
      <c r="L8" s="143" t="s">
        <v>835</v>
      </c>
    </row>
    <row r="9" spans="1:12" x14ac:dyDescent="0.2">
      <c r="A9" s="173" t="s">
        <v>989</v>
      </c>
      <c r="B9" s="178">
        <v>40392</v>
      </c>
      <c r="C9" s="185">
        <v>2500</v>
      </c>
      <c r="D9" s="191">
        <v>1000</v>
      </c>
      <c r="E9" s="168">
        <v>500</v>
      </c>
      <c r="F9" s="168">
        <v>500</v>
      </c>
      <c r="G9" s="192">
        <v>0</v>
      </c>
      <c r="H9" s="220">
        <v>0</v>
      </c>
      <c r="I9" s="188">
        <f t="shared" si="0"/>
        <v>2000</v>
      </c>
      <c r="J9" s="182" t="s">
        <v>860</v>
      </c>
      <c r="K9" s="205"/>
      <c r="L9" s="143" t="s">
        <v>425</v>
      </c>
    </row>
    <row r="10" spans="1:12" x14ac:dyDescent="0.2">
      <c r="A10" s="173" t="s">
        <v>991</v>
      </c>
      <c r="B10" s="178">
        <v>40392</v>
      </c>
      <c r="C10" s="185">
        <v>2400</v>
      </c>
      <c r="D10" s="191">
        <v>800</v>
      </c>
      <c r="E10" s="168">
        <v>0</v>
      </c>
      <c r="F10" s="168">
        <v>0</v>
      </c>
      <c r="G10" s="192">
        <v>0</v>
      </c>
      <c r="H10" s="220">
        <v>0</v>
      </c>
      <c r="I10" s="188">
        <f t="shared" si="0"/>
        <v>800</v>
      </c>
      <c r="J10" s="211"/>
      <c r="K10" s="205"/>
      <c r="L10" s="143" t="s">
        <v>528</v>
      </c>
    </row>
    <row r="11" spans="1:12" x14ac:dyDescent="0.2">
      <c r="A11" s="173" t="s">
        <v>992</v>
      </c>
      <c r="B11" s="178">
        <v>40392</v>
      </c>
      <c r="C11" s="185">
        <v>6000</v>
      </c>
      <c r="D11" s="191">
        <v>2000</v>
      </c>
      <c r="E11" s="168">
        <v>500</v>
      </c>
      <c r="F11" s="168">
        <v>500</v>
      </c>
      <c r="G11" s="192">
        <v>0</v>
      </c>
      <c r="H11" s="220">
        <v>0</v>
      </c>
      <c r="I11" s="188">
        <f t="shared" si="0"/>
        <v>3000</v>
      </c>
      <c r="J11" s="182" t="s">
        <v>860</v>
      </c>
      <c r="K11" s="205"/>
      <c r="L11" s="143" t="s">
        <v>529</v>
      </c>
    </row>
    <row r="12" spans="1:12" x14ac:dyDescent="0.2">
      <c r="A12" s="173" t="s">
        <v>986</v>
      </c>
      <c r="B12" s="178">
        <v>40392</v>
      </c>
      <c r="C12" s="186">
        <v>4000</v>
      </c>
      <c r="D12" s="191">
        <v>1000</v>
      </c>
      <c r="E12" s="168">
        <v>500</v>
      </c>
      <c r="F12" s="168">
        <v>500</v>
      </c>
      <c r="G12" s="192">
        <v>0</v>
      </c>
      <c r="H12" s="220">
        <v>0</v>
      </c>
      <c r="I12" s="188">
        <f t="shared" si="0"/>
        <v>2000</v>
      </c>
      <c r="J12" s="182" t="s">
        <v>860</v>
      </c>
      <c r="K12" s="205" t="s">
        <v>860</v>
      </c>
      <c r="L12" s="143" t="s">
        <v>861</v>
      </c>
    </row>
    <row r="13" spans="1:12" x14ac:dyDescent="0.2">
      <c r="A13" s="173" t="s">
        <v>990</v>
      </c>
      <c r="B13" s="178">
        <v>40392</v>
      </c>
      <c r="C13" s="185">
        <v>25000</v>
      </c>
      <c r="D13" s="191">
        <v>0</v>
      </c>
      <c r="E13" s="168">
        <v>0</v>
      </c>
      <c r="F13" s="168">
        <v>0</v>
      </c>
      <c r="G13" s="192">
        <v>0</v>
      </c>
      <c r="H13" s="220">
        <v>0</v>
      </c>
      <c r="I13" s="188">
        <f t="shared" si="0"/>
        <v>0</v>
      </c>
      <c r="J13" s="183"/>
      <c r="K13" s="206"/>
      <c r="L13" s="143" t="s">
        <v>527</v>
      </c>
    </row>
    <row r="14" spans="1:12" x14ac:dyDescent="0.2">
      <c r="A14" s="173" t="s">
        <v>998</v>
      </c>
      <c r="B14" s="179">
        <v>40420</v>
      </c>
      <c r="C14" s="185">
        <v>3000</v>
      </c>
      <c r="D14" s="191">
        <v>0</v>
      </c>
      <c r="E14" s="168">
        <v>1000</v>
      </c>
      <c r="F14" s="168">
        <v>1000</v>
      </c>
      <c r="G14" s="192">
        <v>0</v>
      </c>
      <c r="H14" s="220">
        <v>0</v>
      </c>
      <c r="I14" s="188">
        <f t="shared" si="0"/>
        <v>2000</v>
      </c>
      <c r="J14" s="212"/>
      <c r="K14" s="205"/>
      <c r="L14" s="143" t="s">
        <v>355</v>
      </c>
    </row>
    <row r="15" spans="1:12" x14ac:dyDescent="0.2">
      <c r="A15" s="173" t="s">
        <v>993</v>
      </c>
      <c r="B15" s="179">
        <v>40420</v>
      </c>
      <c r="C15" s="185">
        <v>1500</v>
      </c>
      <c r="D15" s="191">
        <v>250</v>
      </c>
      <c r="E15" s="168">
        <v>250</v>
      </c>
      <c r="F15" s="168">
        <v>1000</v>
      </c>
      <c r="G15" s="192">
        <v>0</v>
      </c>
      <c r="H15" s="220">
        <v>0</v>
      </c>
      <c r="I15" s="188">
        <f t="shared" si="0"/>
        <v>1500</v>
      </c>
      <c r="J15" s="182" t="s">
        <v>860</v>
      </c>
      <c r="K15" s="205"/>
      <c r="L15" s="143" t="s">
        <v>353</v>
      </c>
    </row>
    <row r="16" spans="1:12" x14ac:dyDescent="0.2">
      <c r="A16" s="173" t="s">
        <v>994</v>
      </c>
      <c r="B16" s="179">
        <v>40420</v>
      </c>
      <c r="C16" s="185">
        <v>1000</v>
      </c>
      <c r="D16" s="191">
        <v>333</v>
      </c>
      <c r="E16" s="168">
        <v>334</v>
      </c>
      <c r="F16" s="168">
        <v>333</v>
      </c>
      <c r="G16" s="192">
        <v>0</v>
      </c>
      <c r="H16" s="220">
        <v>0</v>
      </c>
      <c r="I16" s="188">
        <f t="shared" si="0"/>
        <v>1000</v>
      </c>
      <c r="J16" s="182" t="s">
        <v>860</v>
      </c>
      <c r="K16" s="205"/>
      <c r="L16" s="143" t="s">
        <v>354</v>
      </c>
    </row>
    <row r="17" spans="1:12" x14ac:dyDescent="0.2">
      <c r="A17" s="173" t="s">
        <v>996</v>
      </c>
      <c r="B17" s="179">
        <v>40420</v>
      </c>
      <c r="C17" s="185">
        <v>750</v>
      </c>
      <c r="D17" s="191">
        <v>0</v>
      </c>
      <c r="E17" s="168">
        <v>0</v>
      </c>
      <c r="F17" s="168">
        <v>0</v>
      </c>
      <c r="G17" s="192">
        <v>0</v>
      </c>
      <c r="H17" s="220">
        <v>0</v>
      </c>
      <c r="I17" s="188">
        <f t="shared" si="0"/>
        <v>0</v>
      </c>
      <c r="J17" s="175"/>
      <c r="K17" s="206"/>
      <c r="L17" s="143" t="s">
        <v>356</v>
      </c>
    </row>
    <row r="18" spans="1:12" x14ac:dyDescent="0.2">
      <c r="A18" s="173" t="s">
        <v>1013</v>
      </c>
      <c r="B18" s="179">
        <v>40455</v>
      </c>
      <c r="C18" s="185">
        <v>1000</v>
      </c>
      <c r="D18" s="191">
        <v>0</v>
      </c>
      <c r="E18" s="168">
        <v>500</v>
      </c>
      <c r="F18" s="168">
        <v>500</v>
      </c>
      <c r="G18" s="192">
        <v>0</v>
      </c>
      <c r="H18" s="220">
        <v>0</v>
      </c>
      <c r="I18" s="188">
        <f t="shared" si="0"/>
        <v>1000</v>
      </c>
      <c r="J18" s="212"/>
      <c r="K18" s="205"/>
      <c r="L18" s="143" t="s">
        <v>105</v>
      </c>
    </row>
    <row r="19" spans="1:12" x14ac:dyDescent="0.2">
      <c r="A19" s="173" t="s">
        <v>997</v>
      </c>
      <c r="B19" s="179">
        <v>40455</v>
      </c>
      <c r="C19" s="185">
        <v>2000</v>
      </c>
      <c r="D19" s="191">
        <v>500</v>
      </c>
      <c r="E19" s="168">
        <v>500</v>
      </c>
      <c r="F19" s="168">
        <v>500</v>
      </c>
      <c r="G19" s="192">
        <v>0</v>
      </c>
      <c r="H19" s="220">
        <v>0</v>
      </c>
      <c r="I19" s="188">
        <f t="shared" si="0"/>
        <v>1500</v>
      </c>
      <c r="J19" s="174" t="s">
        <v>860</v>
      </c>
      <c r="K19" s="205"/>
      <c r="L19" s="143" t="s">
        <v>106</v>
      </c>
    </row>
    <row r="20" spans="1:12" x14ac:dyDescent="0.2">
      <c r="A20" s="173" t="s">
        <v>995</v>
      </c>
      <c r="B20" s="179">
        <v>40455</v>
      </c>
      <c r="C20" s="185">
        <v>1800</v>
      </c>
      <c r="D20" s="191">
        <v>200</v>
      </c>
      <c r="E20" s="168">
        <v>200</v>
      </c>
      <c r="F20" s="168">
        <v>200</v>
      </c>
      <c r="G20" s="192">
        <v>0</v>
      </c>
      <c r="H20" s="220">
        <v>0</v>
      </c>
      <c r="I20" s="188">
        <f t="shared" si="0"/>
        <v>600</v>
      </c>
      <c r="J20" s="212"/>
      <c r="K20" s="205"/>
      <c r="L20" s="143" t="s">
        <v>404</v>
      </c>
    </row>
    <row r="21" spans="1:12" x14ac:dyDescent="0.2">
      <c r="A21" s="173" t="s">
        <v>1000</v>
      </c>
      <c r="B21" s="179">
        <v>40483</v>
      </c>
      <c r="C21" s="185">
        <v>5323.64</v>
      </c>
      <c r="D21" s="320" t="s">
        <v>984</v>
      </c>
      <c r="E21" s="321"/>
      <c r="F21" s="321"/>
      <c r="G21" s="322"/>
      <c r="H21" s="220">
        <v>0</v>
      </c>
      <c r="I21" s="188">
        <f t="shared" si="0"/>
        <v>0</v>
      </c>
      <c r="J21" s="175"/>
      <c r="K21" s="206"/>
      <c r="L21" s="142" t="s">
        <v>55</v>
      </c>
    </row>
    <row r="22" spans="1:12" x14ac:dyDescent="0.2">
      <c r="A22" s="173" t="s">
        <v>1001</v>
      </c>
      <c r="B22" s="179">
        <v>40483</v>
      </c>
      <c r="C22" s="185">
        <v>5150</v>
      </c>
      <c r="D22" s="191">
        <v>500</v>
      </c>
      <c r="E22" s="168">
        <v>500</v>
      </c>
      <c r="F22" s="168">
        <v>500</v>
      </c>
      <c r="G22" s="192">
        <v>0</v>
      </c>
      <c r="H22" s="220">
        <v>0</v>
      </c>
      <c r="I22" s="188">
        <f t="shared" si="0"/>
        <v>1500</v>
      </c>
      <c r="J22" s="174" t="s">
        <v>860</v>
      </c>
      <c r="K22" s="205"/>
      <c r="L22" s="142" t="s">
        <v>54</v>
      </c>
    </row>
    <row r="23" spans="1:12" x14ac:dyDescent="0.2">
      <c r="A23" s="173" t="s">
        <v>1002</v>
      </c>
      <c r="B23" s="179">
        <v>40483</v>
      </c>
      <c r="C23" s="185">
        <v>5000</v>
      </c>
      <c r="D23" s="317" t="s">
        <v>1008</v>
      </c>
      <c r="E23" s="318"/>
      <c r="F23" s="318"/>
      <c r="G23" s="319"/>
      <c r="H23" s="220">
        <v>0</v>
      </c>
      <c r="I23" s="188">
        <f t="shared" si="0"/>
        <v>0</v>
      </c>
      <c r="J23" s="175"/>
      <c r="K23" s="206"/>
      <c r="L23" s="142" t="s">
        <v>53</v>
      </c>
    </row>
    <row r="24" spans="1:12" x14ac:dyDescent="0.2">
      <c r="A24" s="173" t="s">
        <v>1003</v>
      </c>
      <c r="B24" s="179">
        <v>40483</v>
      </c>
      <c r="C24" s="185">
        <v>3300</v>
      </c>
      <c r="D24" s="191">
        <v>1000</v>
      </c>
      <c r="E24" s="168">
        <v>600</v>
      </c>
      <c r="F24" s="168">
        <v>1400</v>
      </c>
      <c r="G24" s="192">
        <v>0</v>
      </c>
      <c r="H24" s="220">
        <v>0</v>
      </c>
      <c r="I24" s="188">
        <f t="shared" si="0"/>
        <v>3000</v>
      </c>
      <c r="J24" s="174" t="s">
        <v>860</v>
      </c>
      <c r="K24" s="205"/>
      <c r="L24" s="142" t="s">
        <v>57</v>
      </c>
    </row>
    <row r="25" spans="1:12" x14ac:dyDescent="0.2">
      <c r="A25" s="173" t="s">
        <v>1004</v>
      </c>
      <c r="B25" s="179">
        <v>40483</v>
      </c>
      <c r="C25" s="185">
        <v>3000</v>
      </c>
      <c r="D25" s="191">
        <v>500</v>
      </c>
      <c r="E25" s="168">
        <v>500</v>
      </c>
      <c r="F25" s="168">
        <v>500</v>
      </c>
      <c r="G25" s="192">
        <v>0</v>
      </c>
      <c r="H25" s="220">
        <v>0</v>
      </c>
      <c r="I25" s="188">
        <f t="shared" si="0"/>
        <v>1500</v>
      </c>
      <c r="J25" s="174" t="s">
        <v>860</v>
      </c>
      <c r="K25" s="205"/>
      <c r="L25" s="142" t="s">
        <v>982</v>
      </c>
    </row>
    <row r="26" spans="1:12" x14ac:dyDescent="0.2">
      <c r="A26" s="173" t="s">
        <v>1005</v>
      </c>
      <c r="B26" s="179">
        <v>40483</v>
      </c>
      <c r="C26" s="185">
        <v>2500</v>
      </c>
      <c r="D26" s="191">
        <v>0</v>
      </c>
      <c r="E26" s="168">
        <v>0</v>
      </c>
      <c r="F26" s="168">
        <v>0</v>
      </c>
      <c r="G26" s="192">
        <v>0</v>
      </c>
      <c r="H26" s="220">
        <v>0</v>
      </c>
      <c r="I26" s="188">
        <f t="shared" si="0"/>
        <v>0</v>
      </c>
      <c r="J26" s="175"/>
      <c r="K26" s="206"/>
      <c r="L26" s="142" t="s">
        <v>56</v>
      </c>
    </row>
    <row r="27" spans="1:12" x14ac:dyDescent="0.2">
      <c r="A27" s="173" t="s">
        <v>1006</v>
      </c>
      <c r="B27" s="179">
        <v>40483</v>
      </c>
      <c r="C27" s="185">
        <v>12000</v>
      </c>
      <c r="D27" s="317" t="s">
        <v>1008</v>
      </c>
      <c r="E27" s="318"/>
      <c r="F27" s="318"/>
      <c r="G27" s="319"/>
      <c r="H27" s="220">
        <v>0</v>
      </c>
      <c r="I27" s="188">
        <f t="shared" si="0"/>
        <v>0</v>
      </c>
      <c r="J27" s="175"/>
      <c r="K27" s="206"/>
      <c r="L27" s="142" t="s">
        <v>983</v>
      </c>
    </row>
    <row r="28" spans="1:12" x14ac:dyDescent="0.2">
      <c r="A28" s="173" t="s">
        <v>1007</v>
      </c>
      <c r="B28" s="179">
        <v>40483</v>
      </c>
      <c r="C28" s="185">
        <v>2000</v>
      </c>
      <c r="D28" s="193">
        <v>500</v>
      </c>
      <c r="E28" s="169">
        <v>1000</v>
      </c>
      <c r="F28" s="169">
        <v>500</v>
      </c>
      <c r="G28" s="194">
        <v>0</v>
      </c>
      <c r="H28" s="220">
        <v>0</v>
      </c>
      <c r="I28" s="188">
        <f t="shared" si="0"/>
        <v>2000</v>
      </c>
      <c r="J28" s="174" t="s">
        <v>860</v>
      </c>
      <c r="K28" s="205"/>
      <c r="L28" s="142" t="s">
        <v>985</v>
      </c>
    </row>
    <row r="29" spans="1:12" x14ac:dyDescent="0.2">
      <c r="A29" s="173" t="s">
        <v>999</v>
      </c>
      <c r="B29" s="179">
        <v>40483</v>
      </c>
      <c r="C29" s="185">
        <v>1000</v>
      </c>
      <c r="D29" s="191">
        <v>200</v>
      </c>
      <c r="E29" s="168">
        <v>209</v>
      </c>
      <c r="F29" s="168">
        <v>591</v>
      </c>
      <c r="G29" s="192">
        <v>0</v>
      </c>
      <c r="H29" s="220">
        <v>0</v>
      </c>
      <c r="I29" s="188">
        <f t="shared" si="0"/>
        <v>1000</v>
      </c>
      <c r="J29" s="212"/>
      <c r="K29" s="205"/>
      <c r="L29" s="142" t="s">
        <v>52</v>
      </c>
    </row>
    <row r="30" spans="1:12" x14ac:dyDescent="0.2">
      <c r="A30" s="197" t="s">
        <v>1010</v>
      </c>
      <c r="B30" s="198">
        <v>40518</v>
      </c>
      <c r="C30" s="199">
        <v>2500</v>
      </c>
      <c r="D30" s="200">
        <v>575</v>
      </c>
      <c r="E30" s="214">
        <v>1000</v>
      </c>
      <c r="F30" s="201">
        <v>0</v>
      </c>
      <c r="G30" s="202">
        <v>0</v>
      </c>
      <c r="H30" s="220">
        <v>0</v>
      </c>
      <c r="I30" s="188">
        <f t="shared" si="0"/>
        <v>1575</v>
      </c>
      <c r="J30" s="174" t="s">
        <v>860</v>
      </c>
      <c r="K30" s="207" t="s">
        <v>860</v>
      </c>
      <c r="L30" s="142" t="s">
        <v>784</v>
      </c>
    </row>
    <row r="31" spans="1:12" x14ac:dyDescent="0.2">
      <c r="A31" s="197" t="s">
        <v>1011</v>
      </c>
      <c r="B31" s="198">
        <v>40518</v>
      </c>
      <c r="C31" s="199">
        <v>2000</v>
      </c>
      <c r="D31" s="200">
        <v>0</v>
      </c>
      <c r="E31" s="214">
        <v>1000</v>
      </c>
      <c r="F31" s="201">
        <v>0</v>
      </c>
      <c r="G31" s="202">
        <v>0</v>
      </c>
      <c r="H31" s="220">
        <v>0</v>
      </c>
      <c r="I31" s="188">
        <f t="shared" si="0"/>
        <v>1000</v>
      </c>
      <c r="J31" s="174" t="s">
        <v>860</v>
      </c>
      <c r="K31" s="207" t="s">
        <v>860</v>
      </c>
      <c r="L31" s="142" t="s">
        <v>1012</v>
      </c>
    </row>
    <row r="32" spans="1:12" x14ac:dyDescent="0.2">
      <c r="A32" s="197" t="s">
        <v>1018</v>
      </c>
      <c r="B32" s="198">
        <v>40562</v>
      </c>
      <c r="C32" s="199">
        <v>500</v>
      </c>
      <c r="D32" s="200">
        <v>0</v>
      </c>
      <c r="E32" s="214">
        <v>0</v>
      </c>
      <c r="F32" s="216"/>
      <c r="G32" s="202">
        <v>500</v>
      </c>
      <c r="H32" s="220">
        <v>0</v>
      </c>
      <c r="I32" s="188">
        <f t="shared" si="0"/>
        <v>500</v>
      </c>
      <c r="J32" s="174" t="s">
        <v>860</v>
      </c>
      <c r="K32" s="207"/>
      <c r="L32" s="215" t="s">
        <v>505</v>
      </c>
    </row>
    <row r="33" spans="1:12" x14ac:dyDescent="0.2">
      <c r="A33" s="197" t="s">
        <v>1014</v>
      </c>
      <c r="B33" s="198">
        <v>40562</v>
      </c>
      <c r="C33" s="199">
        <v>1000</v>
      </c>
      <c r="D33" s="200">
        <v>0</v>
      </c>
      <c r="E33" s="214">
        <v>0</v>
      </c>
      <c r="F33" s="216"/>
      <c r="G33" s="202">
        <v>1000</v>
      </c>
      <c r="H33" s="220">
        <v>0</v>
      </c>
      <c r="I33" s="188">
        <f t="shared" si="0"/>
        <v>1000</v>
      </c>
      <c r="J33" s="174" t="s">
        <v>860</v>
      </c>
      <c r="K33" s="207"/>
      <c r="L33" s="215" t="s">
        <v>108</v>
      </c>
    </row>
    <row r="34" spans="1:12" x14ac:dyDescent="0.2">
      <c r="A34" s="197" t="s">
        <v>1015</v>
      </c>
      <c r="B34" s="198">
        <v>40562</v>
      </c>
      <c r="C34" s="199">
        <v>1000</v>
      </c>
      <c r="D34" s="200">
        <v>500</v>
      </c>
      <c r="E34" s="214">
        <v>500</v>
      </c>
      <c r="F34" s="216"/>
      <c r="G34" s="202">
        <v>0</v>
      </c>
      <c r="H34" s="220">
        <v>0</v>
      </c>
      <c r="I34" s="188">
        <f t="shared" si="0"/>
        <v>1000</v>
      </c>
      <c r="J34" s="174" t="s">
        <v>860</v>
      </c>
      <c r="K34" s="207"/>
      <c r="L34" s="215" t="s">
        <v>826</v>
      </c>
    </row>
    <row r="35" spans="1:12" x14ac:dyDescent="0.2">
      <c r="A35" s="197" t="s">
        <v>1016</v>
      </c>
      <c r="B35" s="198">
        <v>40562</v>
      </c>
      <c r="C35" s="199">
        <v>3000</v>
      </c>
      <c r="D35" s="200">
        <v>500</v>
      </c>
      <c r="E35" s="214">
        <v>100</v>
      </c>
      <c r="F35" s="216"/>
      <c r="G35" s="202"/>
      <c r="H35" s="220">
        <v>0</v>
      </c>
      <c r="I35" s="188">
        <f t="shared" si="0"/>
        <v>600</v>
      </c>
      <c r="J35" s="174" t="s">
        <v>860</v>
      </c>
      <c r="K35" s="207" t="s">
        <v>860</v>
      </c>
      <c r="L35" s="215" t="s">
        <v>1017</v>
      </c>
    </row>
    <row r="36" spans="1:12" x14ac:dyDescent="0.2">
      <c r="A36" s="197" t="s">
        <v>1020</v>
      </c>
      <c r="B36" s="198">
        <v>40604</v>
      </c>
      <c r="C36" s="199">
        <v>600</v>
      </c>
      <c r="D36" s="200">
        <v>200</v>
      </c>
      <c r="E36" s="214">
        <v>200</v>
      </c>
      <c r="F36" s="216"/>
      <c r="G36" s="202">
        <v>200</v>
      </c>
      <c r="H36" s="220">
        <v>0</v>
      </c>
      <c r="I36" s="188">
        <f t="shared" si="0"/>
        <v>600</v>
      </c>
      <c r="J36" s="174" t="s">
        <v>860</v>
      </c>
      <c r="K36" s="207" t="s">
        <v>860</v>
      </c>
      <c r="L36" s="215" t="s">
        <v>1021</v>
      </c>
    </row>
    <row r="37" spans="1:12" x14ac:dyDescent="0.2">
      <c r="A37" s="197" t="s">
        <v>1022</v>
      </c>
      <c r="B37" s="198">
        <v>40604</v>
      </c>
      <c r="C37" s="199">
        <v>3000</v>
      </c>
      <c r="D37" s="200">
        <v>500</v>
      </c>
      <c r="E37" s="214">
        <v>500</v>
      </c>
      <c r="F37" s="216"/>
      <c r="G37" s="202">
        <v>500</v>
      </c>
      <c r="H37" s="220">
        <v>0</v>
      </c>
      <c r="I37" s="188">
        <f t="shared" si="0"/>
        <v>1500</v>
      </c>
      <c r="J37" s="174" t="s">
        <v>860</v>
      </c>
      <c r="K37" s="207" t="s">
        <v>860</v>
      </c>
      <c r="L37" s="215" t="s">
        <v>1023</v>
      </c>
    </row>
    <row r="38" spans="1:12" x14ac:dyDescent="0.2">
      <c r="A38" s="197" t="s">
        <v>1036</v>
      </c>
      <c r="B38" s="198">
        <v>40604</v>
      </c>
      <c r="C38" s="199">
        <v>1500</v>
      </c>
      <c r="D38" s="200">
        <v>500</v>
      </c>
      <c r="E38" s="214">
        <v>500</v>
      </c>
      <c r="F38" s="216"/>
      <c r="G38" s="202">
        <v>500</v>
      </c>
      <c r="H38" s="220">
        <v>0</v>
      </c>
      <c r="I38" s="188">
        <f t="shared" si="0"/>
        <v>1500</v>
      </c>
      <c r="J38" s="174" t="s">
        <v>860</v>
      </c>
      <c r="K38" s="174" t="s">
        <v>860</v>
      </c>
      <c r="L38" s="215" t="s">
        <v>1024</v>
      </c>
    </row>
    <row r="39" spans="1:12" x14ac:dyDescent="0.2">
      <c r="A39" s="197" t="s">
        <v>1025</v>
      </c>
      <c r="B39" s="198">
        <v>40604</v>
      </c>
      <c r="C39" s="199">
        <v>2000</v>
      </c>
      <c r="D39" s="200">
        <v>500</v>
      </c>
      <c r="E39" s="214">
        <v>500</v>
      </c>
      <c r="F39" s="216"/>
      <c r="G39" s="202">
        <v>1000</v>
      </c>
      <c r="H39" s="220">
        <v>0</v>
      </c>
      <c r="I39" s="188">
        <f t="shared" si="0"/>
        <v>2000</v>
      </c>
      <c r="J39" s="174" t="s">
        <v>860</v>
      </c>
      <c r="K39" s="207"/>
      <c r="L39" s="215" t="s">
        <v>1026</v>
      </c>
    </row>
    <row r="40" spans="1:12" x14ac:dyDescent="0.2">
      <c r="A40" s="197" t="s">
        <v>1027</v>
      </c>
      <c r="B40" s="198">
        <v>40604</v>
      </c>
      <c r="C40" s="199">
        <v>3000</v>
      </c>
      <c r="D40" s="200">
        <v>500</v>
      </c>
      <c r="E40" s="214">
        <v>1000</v>
      </c>
      <c r="F40" s="216"/>
      <c r="G40" s="202">
        <v>1000</v>
      </c>
      <c r="H40" s="220">
        <v>0</v>
      </c>
      <c r="I40" s="188">
        <f t="shared" si="0"/>
        <v>2500</v>
      </c>
      <c r="J40" s="174"/>
      <c r="K40" s="207"/>
      <c r="L40" s="215" t="s">
        <v>1028</v>
      </c>
    </row>
    <row r="41" spans="1:12" x14ac:dyDescent="0.2">
      <c r="A41" s="197" t="s">
        <v>1029</v>
      </c>
      <c r="B41" s="198">
        <v>40604</v>
      </c>
      <c r="C41" s="199">
        <v>2500</v>
      </c>
      <c r="D41" s="200">
        <v>0</v>
      </c>
      <c r="E41" s="214">
        <v>500</v>
      </c>
      <c r="F41" s="216"/>
      <c r="G41" s="202">
        <v>500</v>
      </c>
      <c r="H41" s="220">
        <v>0</v>
      </c>
      <c r="I41" s="188">
        <f t="shared" si="0"/>
        <v>1000</v>
      </c>
      <c r="J41" s="174" t="s">
        <v>860</v>
      </c>
      <c r="K41" s="207"/>
      <c r="L41" s="215" t="s">
        <v>1030</v>
      </c>
    </row>
    <row r="42" spans="1:12" x14ac:dyDescent="0.2">
      <c r="A42" s="197" t="s">
        <v>1031</v>
      </c>
      <c r="B42" s="198">
        <v>40604</v>
      </c>
      <c r="C42" s="199">
        <v>1000</v>
      </c>
      <c r="D42" s="200">
        <v>500</v>
      </c>
      <c r="E42" s="214">
        <v>0</v>
      </c>
      <c r="F42" s="216"/>
      <c r="G42" s="202">
        <v>500</v>
      </c>
      <c r="H42" s="220">
        <v>0</v>
      </c>
      <c r="I42" s="188">
        <f t="shared" si="0"/>
        <v>1000</v>
      </c>
      <c r="J42" s="174" t="s">
        <v>860</v>
      </c>
      <c r="K42" s="207"/>
      <c r="L42" s="215" t="s">
        <v>1032</v>
      </c>
    </row>
    <row r="43" spans="1:12" x14ac:dyDescent="0.2">
      <c r="A43" s="197" t="s">
        <v>1033</v>
      </c>
      <c r="B43" s="198">
        <v>40604</v>
      </c>
      <c r="C43" s="199">
        <v>500</v>
      </c>
      <c r="D43" s="200">
        <v>0</v>
      </c>
      <c r="E43" s="214">
        <v>0</v>
      </c>
      <c r="F43" s="216"/>
      <c r="G43" s="202">
        <v>0</v>
      </c>
      <c r="H43" s="220">
        <v>0</v>
      </c>
      <c r="I43" s="188">
        <f t="shared" si="0"/>
        <v>0</v>
      </c>
      <c r="J43" s="219"/>
      <c r="K43" s="207"/>
      <c r="L43" s="215" t="s">
        <v>784</v>
      </c>
    </row>
    <row r="44" spans="1:12" x14ac:dyDescent="0.2">
      <c r="A44" s="197" t="s">
        <v>1034</v>
      </c>
      <c r="B44" s="198">
        <v>40604</v>
      </c>
      <c r="C44" s="199">
        <v>1500</v>
      </c>
      <c r="D44" s="200">
        <v>500</v>
      </c>
      <c r="E44" s="214">
        <v>500</v>
      </c>
      <c r="F44" s="216"/>
      <c r="G44" s="202">
        <v>500</v>
      </c>
      <c r="H44" s="220">
        <v>0</v>
      </c>
      <c r="I44" s="188">
        <f t="shared" si="0"/>
        <v>1500</v>
      </c>
      <c r="J44" s="174" t="s">
        <v>860</v>
      </c>
      <c r="K44" s="207" t="s">
        <v>860</v>
      </c>
      <c r="L44" s="215" t="s">
        <v>1035</v>
      </c>
    </row>
    <row r="45" spans="1:12" x14ac:dyDescent="0.2">
      <c r="A45" s="197" t="s">
        <v>1037</v>
      </c>
      <c r="B45" s="198">
        <v>40637</v>
      </c>
      <c r="C45" s="199">
        <v>2500</v>
      </c>
      <c r="D45" s="200">
        <v>500</v>
      </c>
      <c r="E45" s="214">
        <v>500</v>
      </c>
      <c r="F45" s="216"/>
      <c r="G45" s="202">
        <v>500</v>
      </c>
      <c r="H45" s="220">
        <v>0</v>
      </c>
      <c r="I45" s="218">
        <f t="shared" si="0"/>
        <v>1500</v>
      </c>
      <c r="J45" s="174" t="s">
        <v>860</v>
      </c>
      <c r="K45" s="207" t="s">
        <v>860</v>
      </c>
      <c r="L45" s="215" t="s">
        <v>1038</v>
      </c>
    </row>
    <row r="46" spans="1:12" x14ac:dyDescent="0.2">
      <c r="A46" s="197" t="s">
        <v>1039</v>
      </c>
      <c r="B46" s="198">
        <v>40637</v>
      </c>
      <c r="C46" s="199">
        <v>3000</v>
      </c>
      <c r="D46" s="200">
        <v>500</v>
      </c>
      <c r="E46" s="214">
        <v>500</v>
      </c>
      <c r="F46" s="216"/>
      <c r="G46" s="202">
        <v>500</v>
      </c>
      <c r="H46" s="220">
        <v>0</v>
      </c>
      <c r="I46" s="218">
        <f t="shared" si="0"/>
        <v>1500</v>
      </c>
      <c r="J46" s="174" t="s">
        <v>860</v>
      </c>
      <c r="K46" s="207"/>
      <c r="L46" s="215" t="s">
        <v>1040</v>
      </c>
    </row>
    <row r="47" spans="1:12" x14ac:dyDescent="0.2">
      <c r="A47" s="197" t="s">
        <v>1041</v>
      </c>
      <c r="B47" s="198">
        <v>40637</v>
      </c>
      <c r="C47" s="199">
        <v>25729</v>
      </c>
      <c r="D47" s="200">
        <v>0</v>
      </c>
      <c r="E47" s="214">
        <v>0</v>
      </c>
      <c r="F47" s="216"/>
      <c r="G47" s="202">
        <v>0</v>
      </c>
      <c r="H47" s="220">
        <v>0</v>
      </c>
      <c r="I47" s="218">
        <f t="shared" si="0"/>
        <v>0</v>
      </c>
      <c r="J47" s="219"/>
      <c r="K47" s="207"/>
      <c r="L47" s="215" t="s">
        <v>1042</v>
      </c>
    </row>
    <row r="48" spans="1:12" x14ac:dyDescent="0.2">
      <c r="A48" s="197" t="s">
        <v>1043</v>
      </c>
      <c r="B48" s="198">
        <v>40637</v>
      </c>
      <c r="C48" s="199">
        <v>2500</v>
      </c>
      <c r="D48" s="200">
        <v>500</v>
      </c>
      <c r="E48" s="214">
        <v>500</v>
      </c>
      <c r="F48" s="216"/>
      <c r="G48" s="202">
        <v>500</v>
      </c>
      <c r="H48" s="220">
        <v>0</v>
      </c>
      <c r="I48" s="218">
        <f t="shared" si="0"/>
        <v>1500</v>
      </c>
      <c r="J48" s="174" t="s">
        <v>860</v>
      </c>
      <c r="K48" s="207"/>
      <c r="L48" s="215" t="s">
        <v>1044</v>
      </c>
    </row>
    <row r="49" spans="1:12" x14ac:dyDescent="0.2">
      <c r="A49" s="197" t="s">
        <v>1045</v>
      </c>
      <c r="B49" s="198">
        <v>40637</v>
      </c>
      <c r="C49" s="199">
        <v>2500</v>
      </c>
      <c r="D49" s="200">
        <v>500</v>
      </c>
      <c r="E49" s="214">
        <v>500</v>
      </c>
      <c r="F49" s="216"/>
      <c r="G49" s="202">
        <v>500</v>
      </c>
      <c r="H49" s="220">
        <v>0</v>
      </c>
      <c r="I49" s="218">
        <f t="shared" si="0"/>
        <v>1500</v>
      </c>
      <c r="J49" s="174" t="s">
        <v>860</v>
      </c>
      <c r="K49" s="207"/>
      <c r="L49" s="215" t="s">
        <v>1046</v>
      </c>
    </row>
    <row r="50" spans="1:12" x14ac:dyDescent="0.2">
      <c r="A50" s="197" t="s">
        <v>1047</v>
      </c>
      <c r="B50" s="198">
        <v>40637</v>
      </c>
      <c r="C50" s="199">
        <v>5000</v>
      </c>
      <c r="D50" s="200">
        <v>500</v>
      </c>
      <c r="E50" s="214">
        <v>500</v>
      </c>
      <c r="F50" s="216"/>
      <c r="G50" s="202">
        <v>1000</v>
      </c>
      <c r="H50" s="220">
        <v>0</v>
      </c>
      <c r="I50" s="218">
        <f t="shared" si="0"/>
        <v>2000</v>
      </c>
      <c r="J50" s="174" t="s">
        <v>860</v>
      </c>
      <c r="K50" s="207"/>
      <c r="L50" s="215" t="s">
        <v>1048</v>
      </c>
    </row>
    <row r="51" spans="1:12" x14ac:dyDescent="0.2">
      <c r="A51" s="197" t="s">
        <v>1049</v>
      </c>
      <c r="B51" s="198">
        <v>40637</v>
      </c>
      <c r="C51" s="199">
        <v>1535.16</v>
      </c>
      <c r="D51" s="200">
        <v>250</v>
      </c>
      <c r="E51" s="214">
        <v>250</v>
      </c>
      <c r="F51" s="216"/>
      <c r="G51" s="202">
        <v>250</v>
      </c>
      <c r="H51" s="220">
        <v>0</v>
      </c>
      <c r="I51" s="218">
        <f t="shared" si="0"/>
        <v>750</v>
      </c>
      <c r="J51" s="174" t="s">
        <v>860</v>
      </c>
      <c r="K51" s="207"/>
      <c r="L51" s="215" t="s">
        <v>1050</v>
      </c>
    </row>
    <row r="52" spans="1:12" x14ac:dyDescent="0.2">
      <c r="A52" s="197" t="s">
        <v>1059</v>
      </c>
      <c r="B52" s="198">
        <v>40674</v>
      </c>
      <c r="C52" s="199">
        <v>400</v>
      </c>
      <c r="D52" s="200">
        <v>400</v>
      </c>
      <c r="E52" s="214">
        <v>0</v>
      </c>
      <c r="F52" s="216"/>
      <c r="G52" s="202">
        <v>0</v>
      </c>
      <c r="H52" s="220">
        <v>0</v>
      </c>
      <c r="I52" s="218">
        <f t="shared" si="0"/>
        <v>400</v>
      </c>
      <c r="J52" s="213"/>
      <c r="K52" s="207"/>
      <c r="L52" s="215"/>
    </row>
    <row r="53" spans="1:12" x14ac:dyDescent="0.2">
      <c r="A53" s="197" t="s">
        <v>1060</v>
      </c>
      <c r="B53" s="198">
        <v>40674</v>
      </c>
      <c r="C53" s="199">
        <v>299.49</v>
      </c>
      <c r="D53" s="200">
        <v>99.83</v>
      </c>
      <c r="E53" s="200">
        <v>99.83</v>
      </c>
      <c r="F53" s="216"/>
      <c r="G53" s="200">
        <v>99.83</v>
      </c>
      <c r="H53" s="220">
        <v>0</v>
      </c>
      <c r="I53" s="218">
        <f t="shared" si="0"/>
        <v>299.49</v>
      </c>
      <c r="J53" s="222" t="s">
        <v>860</v>
      </c>
      <c r="K53" s="207"/>
      <c r="L53" s="215" t="s">
        <v>1058</v>
      </c>
    </row>
    <row r="54" spans="1:12" x14ac:dyDescent="0.2">
      <c r="A54" s="197" t="s">
        <v>1061</v>
      </c>
      <c r="B54" s="198">
        <v>40674</v>
      </c>
      <c r="C54" s="199">
        <v>5000</v>
      </c>
      <c r="D54" s="200">
        <v>1000</v>
      </c>
      <c r="E54" s="214">
        <v>1000</v>
      </c>
      <c r="F54" s="216"/>
      <c r="G54" s="202">
        <v>3000</v>
      </c>
      <c r="H54" s="220">
        <v>0</v>
      </c>
      <c r="I54" s="218">
        <f t="shared" si="0"/>
        <v>5000</v>
      </c>
      <c r="J54" s="174" t="s">
        <v>860</v>
      </c>
      <c r="K54" s="207"/>
      <c r="L54" s="215" t="s">
        <v>1056</v>
      </c>
    </row>
    <row r="55" spans="1:12" x14ac:dyDescent="0.2">
      <c r="A55" s="197" t="s">
        <v>1053</v>
      </c>
      <c r="B55" s="198">
        <v>40674</v>
      </c>
      <c r="C55" s="199">
        <v>750</v>
      </c>
      <c r="D55" s="317" t="s">
        <v>1062</v>
      </c>
      <c r="E55" s="318"/>
      <c r="F55" s="318"/>
      <c r="G55" s="319"/>
      <c r="H55" s="220">
        <v>0</v>
      </c>
      <c r="I55" s="218">
        <f t="shared" si="0"/>
        <v>0</v>
      </c>
      <c r="J55" s="219"/>
      <c r="K55" s="207"/>
      <c r="L55" s="215" t="s">
        <v>1054</v>
      </c>
    </row>
    <row r="56" spans="1:12" x14ac:dyDescent="0.2">
      <c r="A56" s="197" t="s">
        <v>1063</v>
      </c>
      <c r="B56" s="198">
        <v>40686</v>
      </c>
      <c r="C56" s="199">
        <v>3000</v>
      </c>
      <c r="D56" s="200">
        <v>500</v>
      </c>
      <c r="E56" s="214">
        <v>500</v>
      </c>
      <c r="F56" s="216"/>
      <c r="G56" s="202">
        <v>450</v>
      </c>
      <c r="H56" s="220">
        <v>0</v>
      </c>
      <c r="I56" s="218">
        <f t="shared" si="0"/>
        <v>1450</v>
      </c>
      <c r="J56" s="213"/>
      <c r="K56" s="207"/>
      <c r="L56" s="215" t="s">
        <v>1057</v>
      </c>
    </row>
    <row r="57" spans="1:12" x14ac:dyDescent="0.2">
      <c r="A57" s="197" t="s">
        <v>1064</v>
      </c>
      <c r="B57" s="198">
        <v>40686</v>
      </c>
      <c r="C57" s="199">
        <v>5000</v>
      </c>
      <c r="D57" s="317" t="s">
        <v>1071</v>
      </c>
      <c r="E57" s="318"/>
      <c r="F57" s="318"/>
      <c r="G57" s="319"/>
      <c r="H57" s="220">
        <v>0</v>
      </c>
      <c r="I57" s="218">
        <f t="shared" si="0"/>
        <v>0</v>
      </c>
      <c r="J57" s="219"/>
      <c r="K57" s="207"/>
      <c r="L57" s="215" t="s">
        <v>1052</v>
      </c>
    </row>
    <row r="58" spans="1:12" x14ac:dyDescent="0.2">
      <c r="A58" s="197" t="s">
        <v>1065</v>
      </c>
      <c r="B58" s="198">
        <v>40686</v>
      </c>
      <c r="C58" s="199">
        <v>2000</v>
      </c>
      <c r="D58" s="200">
        <v>500</v>
      </c>
      <c r="E58" s="214">
        <v>500</v>
      </c>
      <c r="F58" s="216"/>
      <c r="G58" s="202">
        <v>0</v>
      </c>
      <c r="H58" s="220">
        <v>0</v>
      </c>
      <c r="I58" s="218">
        <f t="shared" si="0"/>
        <v>1000</v>
      </c>
      <c r="J58" s="213"/>
      <c r="K58" s="207"/>
      <c r="L58" s="215" t="s">
        <v>1051</v>
      </c>
    </row>
    <row r="59" spans="1:12" x14ac:dyDescent="0.2">
      <c r="A59" s="197" t="s">
        <v>1066</v>
      </c>
      <c r="B59" s="198">
        <v>40686</v>
      </c>
      <c r="C59" s="199">
        <v>3000</v>
      </c>
      <c r="D59" s="200">
        <v>0</v>
      </c>
      <c r="E59" s="214">
        <v>0</v>
      </c>
      <c r="F59" s="216"/>
      <c r="G59" s="202">
        <v>0</v>
      </c>
      <c r="H59" s="220">
        <v>3000</v>
      </c>
      <c r="I59" s="218">
        <f>SUM(D59:H59)</f>
        <v>3000</v>
      </c>
      <c r="J59" s="213"/>
      <c r="K59" s="207"/>
      <c r="L59" s="215" t="s">
        <v>482</v>
      </c>
    </row>
    <row r="60" spans="1:12" x14ac:dyDescent="0.2">
      <c r="A60" s="197" t="s">
        <v>1068</v>
      </c>
      <c r="B60" s="198">
        <v>40686</v>
      </c>
      <c r="C60" s="199">
        <v>2000</v>
      </c>
      <c r="D60" s="200">
        <v>500</v>
      </c>
      <c r="E60" s="214">
        <v>0</v>
      </c>
      <c r="F60" s="216"/>
      <c r="G60" s="202">
        <v>0</v>
      </c>
      <c r="H60" s="220">
        <v>0</v>
      </c>
      <c r="I60" s="218">
        <f t="shared" si="0"/>
        <v>500</v>
      </c>
      <c r="J60" s="213"/>
      <c r="K60" s="207"/>
      <c r="L60" s="215" t="s">
        <v>1069</v>
      </c>
    </row>
    <row r="61" spans="1:12" x14ac:dyDescent="0.2">
      <c r="A61" s="197" t="s">
        <v>1067</v>
      </c>
      <c r="B61" s="198">
        <v>40686</v>
      </c>
      <c r="C61" s="199">
        <v>3500</v>
      </c>
      <c r="D61" s="317" t="s">
        <v>1071</v>
      </c>
      <c r="E61" s="318"/>
      <c r="F61" s="318"/>
      <c r="G61" s="319"/>
      <c r="H61" s="220">
        <v>0</v>
      </c>
      <c r="I61" s="218">
        <f t="shared" si="0"/>
        <v>0</v>
      </c>
      <c r="J61" s="219"/>
      <c r="K61" s="207"/>
      <c r="L61" s="215" t="s">
        <v>1055</v>
      </c>
    </row>
    <row r="62" spans="1:12" ht="13.5" thickBot="1" x14ac:dyDescent="0.25">
      <c r="A62" s="47"/>
      <c r="B62" s="180"/>
      <c r="C62" s="187"/>
      <c r="D62" s="195"/>
      <c r="E62" s="171"/>
      <c r="F62" s="217"/>
      <c r="G62" s="196"/>
      <c r="H62" s="36">
        <v>0</v>
      </c>
      <c r="I62" s="27">
        <f t="shared" si="0"/>
        <v>0</v>
      </c>
      <c r="J62" s="176"/>
      <c r="K62" s="208"/>
      <c r="L62" s="210"/>
    </row>
    <row r="63" spans="1:12" s="4" customFormat="1" x14ac:dyDescent="0.2">
      <c r="A63" s="4" t="s">
        <v>390</v>
      </c>
      <c r="C63" s="9">
        <f t="shared" ref="C63:I63" si="1">SUM(C5:C62)</f>
        <v>193897.29</v>
      </c>
      <c r="D63" s="9">
        <f t="shared" si="1"/>
        <v>20807.830000000002</v>
      </c>
      <c r="E63" s="9">
        <f t="shared" si="1"/>
        <v>20242.830000000002</v>
      </c>
      <c r="F63" s="9">
        <f t="shared" si="1"/>
        <v>9884</v>
      </c>
      <c r="G63" s="9">
        <f t="shared" si="1"/>
        <v>12999.83</v>
      </c>
      <c r="H63" s="9">
        <f t="shared" si="1"/>
        <v>3000</v>
      </c>
      <c r="I63" s="9">
        <f t="shared" si="1"/>
        <v>66934.489999999991</v>
      </c>
      <c r="J63" s="96"/>
      <c r="K63"/>
      <c r="L63" s="9"/>
    </row>
    <row r="64" spans="1:12" s="4" customFormat="1" x14ac:dyDescent="0.2">
      <c r="D64" s="9"/>
      <c r="E64" s="9"/>
      <c r="F64" s="9"/>
      <c r="G64" s="9"/>
      <c r="H64" s="9"/>
      <c r="I64" s="96"/>
      <c r="J64" s="96"/>
      <c r="K64"/>
    </row>
    <row r="65" spans="1:11" x14ac:dyDescent="0.2">
      <c r="A65" s="86"/>
      <c r="D65" s="5" t="s">
        <v>396</v>
      </c>
      <c r="E65" s="5" t="s">
        <v>961</v>
      </c>
      <c r="F65" s="96" t="s">
        <v>398</v>
      </c>
      <c r="G65" s="96" t="s">
        <v>1009</v>
      </c>
      <c r="H65" s="96"/>
      <c r="I65" s="5"/>
      <c r="J65" s="5"/>
    </row>
    <row r="66" spans="1:11" s="4" customFormat="1" x14ac:dyDescent="0.2">
      <c r="C66" s="110" t="s">
        <v>523</v>
      </c>
      <c r="D66" s="132">
        <v>10000</v>
      </c>
      <c r="E66" s="132">
        <v>10000</v>
      </c>
      <c r="F66" s="146">
        <v>5000</v>
      </c>
      <c r="G66" s="146">
        <v>5000</v>
      </c>
      <c r="H66" s="146"/>
      <c r="I66" s="154"/>
      <c r="J66" s="154"/>
      <c r="K66"/>
    </row>
    <row r="67" spans="1:11" s="4" customFormat="1" x14ac:dyDescent="0.2">
      <c r="C67" s="110" t="s">
        <v>522</v>
      </c>
      <c r="D67" s="132">
        <v>858</v>
      </c>
      <c r="E67" s="132">
        <v>1209</v>
      </c>
      <c r="F67" s="146">
        <v>4524</v>
      </c>
      <c r="G67" s="146">
        <v>0</v>
      </c>
      <c r="H67" s="146"/>
      <c r="I67" s="154"/>
      <c r="J67" s="154"/>
      <c r="K67"/>
    </row>
    <row r="68" spans="1:11" s="4" customFormat="1" x14ac:dyDescent="0.2">
      <c r="C68" s="110" t="s">
        <v>1019</v>
      </c>
      <c r="D68" s="132">
        <v>10000</v>
      </c>
      <c r="E68" s="132">
        <v>10000</v>
      </c>
      <c r="F68" s="146">
        <v>0</v>
      </c>
      <c r="G68" s="146">
        <v>10000</v>
      </c>
      <c r="H68" s="146"/>
      <c r="I68" s="154"/>
      <c r="J68" s="154" t="s">
        <v>1163</v>
      </c>
      <c r="K68"/>
    </row>
    <row r="69" spans="1:11" s="4" customFormat="1" x14ac:dyDescent="0.2">
      <c r="C69" s="110" t="s">
        <v>409</v>
      </c>
      <c r="D69" s="10">
        <f>SUM(D66:D68)</f>
        <v>20858</v>
      </c>
      <c r="E69" s="10">
        <f>SUM(E66:E68)</f>
        <v>21209</v>
      </c>
      <c r="F69" s="10">
        <f>SUM(F66:F68)</f>
        <v>9524</v>
      </c>
      <c r="G69" s="10">
        <f>SUM(G66:G68)</f>
        <v>15000</v>
      </c>
      <c r="H69" s="10"/>
      <c r="I69" s="154"/>
      <c r="J69" s="154" t="s">
        <v>1163</v>
      </c>
      <c r="K69"/>
    </row>
    <row r="70" spans="1:11" ht="13.5" thickBot="1" x14ac:dyDescent="0.25">
      <c r="C70" s="2"/>
      <c r="D70" s="8"/>
      <c r="E70" s="8"/>
      <c r="F70" s="146"/>
      <c r="G70" s="146"/>
      <c r="H70" s="146"/>
      <c r="I70" s="154"/>
      <c r="J70" s="154"/>
    </row>
    <row r="71" spans="1:11" s="6" customFormat="1" ht="16.5" thickBot="1" x14ac:dyDescent="0.3">
      <c r="C71" s="33" t="s">
        <v>410</v>
      </c>
      <c r="D71" s="14">
        <f>SUM(D69-D63)</f>
        <v>50.169999999998254</v>
      </c>
      <c r="E71" s="14">
        <f>SUM(E69-E63)</f>
        <v>966.16999999999825</v>
      </c>
      <c r="F71" s="14">
        <f>SUM(F69-F63)</f>
        <v>-360</v>
      </c>
      <c r="G71" s="14">
        <f>SUM(G69-G63)</f>
        <v>2000.17</v>
      </c>
      <c r="H71" s="221"/>
      <c r="I71" s="154"/>
      <c r="J71" s="154" t="s">
        <v>1163</v>
      </c>
      <c r="K71"/>
    </row>
    <row r="72" spans="1:11" s="4" customFormat="1" x14ac:dyDescent="0.2">
      <c r="C72" s="34" t="s">
        <v>416</v>
      </c>
      <c r="D72" s="11">
        <f>SUM(D71/D69)</f>
        <v>2.40531211046113E-3</v>
      </c>
      <c r="E72" s="11">
        <f>SUM(E71/E69)</f>
        <v>4.5554717336979501E-2</v>
      </c>
      <c r="F72" s="11">
        <f>SUM(F71/F69)</f>
        <v>-3.77992440151197E-2</v>
      </c>
      <c r="G72" s="11">
        <f>SUM(G71/G69)</f>
        <v>0.13334466666666667</v>
      </c>
      <c r="H72" s="11"/>
      <c r="I72" s="11"/>
      <c r="J72" s="154" t="s">
        <v>1163</v>
      </c>
      <c r="K72"/>
    </row>
    <row r="73" spans="1:11" x14ac:dyDescent="0.2">
      <c r="D73" s="7"/>
      <c r="E73" s="7"/>
      <c r="F73" s="146"/>
      <c r="G73" s="146"/>
      <c r="H73" s="146"/>
      <c r="I73" s="154"/>
      <c r="J73" s="154" t="s">
        <v>1163</v>
      </c>
    </row>
    <row r="74" spans="1:11" s="147" customFormat="1" x14ac:dyDescent="0.2">
      <c r="A74" s="158"/>
      <c r="B74" s="158"/>
      <c r="C74" s="158"/>
      <c r="D74" s="158"/>
      <c r="E74" s="158"/>
      <c r="F74" s="146"/>
      <c r="G74" s="146"/>
      <c r="H74" s="146"/>
      <c r="I74" s="11"/>
      <c r="J74" s="154" t="s">
        <v>1163</v>
      </c>
      <c r="K74" s="158"/>
    </row>
    <row r="75" spans="1:11" x14ac:dyDescent="0.2">
      <c r="D75" s="95"/>
      <c r="E75" s="95"/>
      <c r="F75" s="146"/>
      <c r="G75" s="146"/>
      <c r="H75" s="146"/>
      <c r="I75" s="154"/>
      <c r="J75" s="154" t="s">
        <v>1163</v>
      </c>
    </row>
    <row r="76" spans="1:11" x14ac:dyDescent="0.2">
      <c r="F76" s="131"/>
      <c r="G76" s="130"/>
      <c r="H76" s="130"/>
      <c r="I76" s="11"/>
      <c r="J76" s="154" t="s">
        <v>1163</v>
      </c>
    </row>
    <row r="77" spans="1:11" x14ac:dyDescent="0.2">
      <c r="F77" s="86"/>
      <c r="G77" s="86"/>
      <c r="H77" s="86"/>
      <c r="I77" s="154"/>
      <c r="J77" s="154" t="s">
        <v>1163</v>
      </c>
    </row>
    <row r="78" spans="1:11" x14ac:dyDescent="0.2">
      <c r="I78" s="11"/>
      <c r="J78" s="154" t="s">
        <v>1163</v>
      </c>
    </row>
    <row r="79" spans="1:11" x14ac:dyDescent="0.2">
      <c r="I79" s="154"/>
      <c r="J79" s="154" t="s">
        <v>1163</v>
      </c>
    </row>
    <row r="80" spans="1:11" x14ac:dyDescent="0.2">
      <c r="J80" s="286"/>
    </row>
  </sheetData>
  <mergeCells count="7">
    <mergeCell ref="D61:G61"/>
    <mergeCell ref="D27:G27"/>
    <mergeCell ref="A1:G1"/>
    <mergeCell ref="D21:G21"/>
    <mergeCell ref="D23:G23"/>
    <mergeCell ref="D55:G55"/>
    <mergeCell ref="D57:G57"/>
  </mergeCells>
  <phoneticPr fontId="3" type="noConversion"/>
  <pageMargins left="0.75" right="0.75" top="1" bottom="1" header="0.5" footer="0.5"/>
  <pageSetup scale="7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opLeftCell="B1" workbookViewId="0">
      <pane ySplit="1245" topLeftCell="A59" activePane="bottomLeft"/>
      <selection activeCell="A34" sqref="A34"/>
      <selection pane="bottomLeft" activeCell="F72" sqref="F72"/>
    </sheetView>
  </sheetViews>
  <sheetFormatPr defaultRowHeight="12.75" x14ac:dyDescent="0.2"/>
  <cols>
    <col min="1" max="1" width="43.28515625" customWidth="1"/>
    <col min="2" max="2" width="10" customWidth="1"/>
    <col min="3" max="3" width="12" customWidth="1"/>
    <col min="4" max="6" width="14.28515625" bestFit="1" customWidth="1"/>
    <col min="7" max="7" width="15.85546875" customWidth="1"/>
    <col min="8" max="8" width="15" style="150" bestFit="1" customWidth="1"/>
    <col min="9" max="9" width="11.28515625" style="150" customWidth="1"/>
    <col min="10" max="10" width="13.42578125" style="150" customWidth="1"/>
    <col min="11" max="11" width="7" customWidth="1"/>
    <col min="12" max="12" width="46.140625" customWidth="1"/>
  </cols>
  <sheetData>
    <row r="1" spans="1:12" ht="23.25" x14ac:dyDescent="0.35">
      <c r="A1" s="323" t="s">
        <v>1088</v>
      </c>
      <c r="B1" s="323"/>
      <c r="C1" s="323"/>
      <c r="D1" s="323"/>
      <c r="E1" s="323"/>
      <c r="F1" s="323"/>
      <c r="G1" s="248"/>
      <c r="H1" s="148"/>
      <c r="I1" s="148"/>
      <c r="J1" s="148"/>
    </row>
    <row r="2" spans="1:12" x14ac:dyDescent="0.2">
      <c r="B2" s="112"/>
      <c r="C2" s="112"/>
    </row>
    <row r="3" spans="1:12" ht="13.5" thickBot="1" x14ac:dyDescent="0.25">
      <c r="A3" s="111" t="s">
        <v>399</v>
      </c>
      <c r="B3" s="149" t="s">
        <v>389</v>
      </c>
      <c r="C3" s="149" t="s">
        <v>819</v>
      </c>
      <c r="D3" s="149" t="s">
        <v>396</v>
      </c>
      <c r="E3" s="149" t="s">
        <v>961</v>
      </c>
      <c r="F3" s="149" t="s">
        <v>1009</v>
      </c>
      <c r="G3" s="149" t="s">
        <v>1124</v>
      </c>
      <c r="H3" s="149" t="s">
        <v>400</v>
      </c>
      <c r="I3" s="149" t="s">
        <v>1087</v>
      </c>
      <c r="J3" s="149" t="s">
        <v>858</v>
      </c>
      <c r="K3" s="149" t="s">
        <v>859</v>
      </c>
      <c r="L3" s="203" t="s">
        <v>524</v>
      </c>
    </row>
    <row r="4" spans="1:12" x14ac:dyDescent="0.2">
      <c r="A4" s="172" t="s">
        <v>1074</v>
      </c>
      <c r="B4" s="177">
        <v>40749</v>
      </c>
      <c r="C4" s="245">
        <v>5000</v>
      </c>
      <c r="D4" s="242">
        <v>500</v>
      </c>
      <c r="E4" s="170">
        <v>1000</v>
      </c>
      <c r="F4" s="170">
        <v>1000</v>
      </c>
      <c r="G4" s="80">
        <v>0</v>
      </c>
      <c r="H4" s="21">
        <f>SUM(D4:G4)</f>
        <v>2500</v>
      </c>
      <c r="I4" s="225">
        <v>40764</v>
      </c>
      <c r="J4" s="181"/>
      <c r="K4" s="204"/>
      <c r="L4" s="209" t="s">
        <v>1106</v>
      </c>
    </row>
    <row r="5" spans="1:12" x14ac:dyDescent="0.2">
      <c r="A5" s="197" t="s">
        <v>1075</v>
      </c>
      <c r="B5" s="198">
        <v>40749</v>
      </c>
      <c r="C5" s="246">
        <v>4500</v>
      </c>
      <c r="D5" s="243">
        <v>500</v>
      </c>
      <c r="E5" s="223">
        <v>500</v>
      </c>
      <c r="F5" s="223">
        <v>500</v>
      </c>
      <c r="G5" s="249">
        <v>0</v>
      </c>
      <c r="H5" s="60">
        <f>SUM(D5:G5)</f>
        <v>1500</v>
      </c>
      <c r="I5" s="227">
        <v>40764</v>
      </c>
      <c r="J5" s="226" t="s">
        <v>860</v>
      </c>
      <c r="K5" s="207"/>
      <c r="L5" s="215" t="s">
        <v>1082</v>
      </c>
    </row>
    <row r="6" spans="1:12" x14ac:dyDescent="0.2">
      <c r="A6" s="197" t="s">
        <v>1076</v>
      </c>
      <c r="B6" s="198">
        <v>40749</v>
      </c>
      <c r="C6" s="246">
        <v>4000</v>
      </c>
      <c r="D6" s="241">
        <v>1000</v>
      </c>
      <c r="E6" s="224">
        <v>1000</v>
      </c>
      <c r="F6" s="224">
        <v>1000</v>
      </c>
      <c r="G6" s="249">
        <v>0</v>
      </c>
      <c r="H6" s="60">
        <f t="shared" ref="H6:H54" si="0">SUM(D6:G6)</f>
        <v>3000</v>
      </c>
      <c r="I6" s="227">
        <v>40764</v>
      </c>
      <c r="J6" s="226" t="s">
        <v>860</v>
      </c>
      <c r="K6" s="207"/>
      <c r="L6" s="215" t="s">
        <v>861</v>
      </c>
    </row>
    <row r="7" spans="1:12" x14ac:dyDescent="0.2">
      <c r="A7" s="197" t="s">
        <v>1077</v>
      </c>
      <c r="B7" s="198">
        <v>40749</v>
      </c>
      <c r="C7" s="246">
        <v>2500</v>
      </c>
      <c r="D7" s="241">
        <v>500</v>
      </c>
      <c r="E7" s="224">
        <v>500</v>
      </c>
      <c r="F7" s="224">
        <v>500</v>
      </c>
      <c r="G7" s="249">
        <v>0</v>
      </c>
      <c r="H7" s="60">
        <f t="shared" si="0"/>
        <v>1500</v>
      </c>
      <c r="I7" s="227">
        <v>40764</v>
      </c>
      <c r="J7" s="226" t="s">
        <v>860</v>
      </c>
      <c r="K7" s="207"/>
      <c r="L7" s="215" t="s">
        <v>517</v>
      </c>
    </row>
    <row r="8" spans="1:12" x14ac:dyDescent="0.2">
      <c r="A8" s="197" t="s">
        <v>1078</v>
      </c>
      <c r="B8" s="198">
        <v>40749</v>
      </c>
      <c r="C8" s="246">
        <v>3500</v>
      </c>
      <c r="D8" s="241">
        <v>500</v>
      </c>
      <c r="E8" s="224">
        <v>500</v>
      </c>
      <c r="F8" s="224">
        <v>500</v>
      </c>
      <c r="G8" s="249">
        <v>0</v>
      </c>
      <c r="H8" s="60">
        <f t="shared" si="0"/>
        <v>1500</v>
      </c>
      <c r="I8" s="227">
        <v>40764</v>
      </c>
      <c r="J8" s="226" t="s">
        <v>860</v>
      </c>
      <c r="K8" s="207"/>
      <c r="L8" s="215" t="s">
        <v>1081</v>
      </c>
    </row>
    <row r="9" spans="1:12" x14ac:dyDescent="0.2">
      <c r="A9" s="197" t="s">
        <v>1079</v>
      </c>
      <c r="B9" s="198">
        <v>40777</v>
      </c>
      <c r="C9" s="246">
        <v>5000</v>
      </c>
      <c r="D9" s="241">
        <v>1000</v>
      </c>
      <c r="E9" s="224">
        <v>1000</v>
      </c>
      <c r="F9" s="224">
        <v>0</v>
      </c>
      <c r="G9" s="249">
        <v>0</v>
      </c>
      <c r="H9" s="60">
        <f t="shared" si="0"/>
        <v>2000</v>
      </c>
      <c r="I9" s="229">
        <v>40802</v>
      </c>
      <c r="J9" s="251"/>
      <c r="K9" s="207"/>
      <c r="L9" s="215" t="s">
        <v>1080</v>
      </c>
    </row>
    <row r="10" spans="1:12" x14ac:dyDescent="0.2">
      <c r="A10" s="197" t="s">
        <v>1083</v>
      </c>
      <c r="B10" s="198">
        <v>40749</v>
      </c>
      <c r="C10" s="246">
        <v>450</v>
      </c>
      <c r="D10" s="241">
        <v>150</v>
      </c>
      <c r="E10" s="224">
        <v>150</v>
      </c>
      <c r="F10" s="224">
        <v>150</v>
      </c>
      <c r="G10" s="249">
        <v>0</v>
      </c>
      <c r="H10" s="60">
        <f t="shared" si="0"/>
        <v>450</v>
      </c>
      <c r="I10" s="227">
        <v>40764</v>
      </c>
      <c r="J10" s="226" t="s">
        <v>860</v>
      </c>
      <c r="K10" s="207"/>
      <c r="L10" s="215" t="s">
        <v>1085</v>
      </c>
    </row>
    <row r="11" spans="1:12" x14ac:dyDescent="0.2">
      <c r="A11" s="197" t="s">
        <v>1084</v>
      </c>
      <c r="B11" s="198">
        <v>40749</v>
      </c>
      <c r="C11" s="246">
        <v>2400</v>
      </c>
      <c r="D11" s="241">
        <v>500</v>
      </c>
      <c r="E11" s="224">
        <v>500</v>
      </c>
      <c r="F11" s="224">
        <v>500</v>
      </c>
      <c r="G11" s="249">
        <v>0</v>
      </c>
      <c r="H11" s="60">
        <f t="shared" si="0"/>
        <v>1500</v>
      </c>
      <c r="I11" s="227">
        <v>40764</v>
      </c>
      <c r="J11" s="226" t="s">
        <v>860</v>
      </c>
      <c r="K11" s="207"/>
      <c r="L11" s="215" t="s">
        <v>1086</v>
      </c>
    </row>
    <row r="12" spans="1:12" x14ac:dyDescent="0.2">
      <c r="A12" s="197" t="s">
        <v>1090</v>
      </c>
      <c r="B12" s="198">
        <v>40777</v>
      </c>
      <c r="C12" s="246">
        <v>2500</v>
      </c>
      <c r="D12" s="241">
        <v>500</v>
      </c>
      <c r="E12" s="224">
        <v>500</v>
      </c>
      <c r="F12" s="224">
        <v>1500</v>
      </c>
      <c r="G12" s="249">
        <v>0</v>
      </c>
      <c r="H12" s="60">
        <f t="shared" si="0"/>
        <v>2500</v>
      </c>
      <c r="I12" s="228">
        <v>40802</v>
      </c>
      <c r="J12" s="251"/>
      <c r="K12" s="207"/>
      <c r="L12" s="215" t="s">
        <v>1093</v>
      </c>
    </row>
    <row r="13" spans="1:12" x14ac:dyDescent="0.2">
      <c r="A13" s="197" t="s">
        <v>1089</v>
      </c>
      <c r="B13" s="198">
        <v>40777</v>
      </c>
      <c r="C13" s="246">
        <v>150</v>
      </c>
      <c r="D13" s="241">
        <v>50</v>
      </c>
      <c r="E13" s="224">
        <v>50</v>
      </c>
      <c r="F13" s="224">
        <v>50</v>
      </c>
      <c r="G13" s="249">
        <v>0</v>
      </c>
      <c r="H13" s="60">
        <f t="shared" si="0"/>
        <v>150</v>
      </c>
      <c r="I13" s="228">
        <v>40802</v>
      </c>
      <c r="J13" s="251"/>
      <c r="K13" s="207"/>
      <c r="L13" s="215" t="s">
        <v>1095</v>
      </c>
    </row>
    <row r="14" spans="1:12" x14ac:dyDescent="0.2">
      <c r="A14" s="197" t="s">
        <v>1091</v>
      </c>
      <c r="B14" s="198">
        <v>40777</v>
      </c>
      <c r="C14" s="246">
        <v>3304</v>
      </c>
      <c r="D14" s="241">
        <v>1000</v>
      </c>
      <c r="E14" s="224">
        <v>1000</v>
      </c>
      <c r="F14" s="224">
        <v>1000</v>
      </c>
      <c r="G14" s="249">
        <v>0</v>
      </c>
      <c r="H14" s="60">
        <f t="shared" si="0"/>
        <v>3000</v>
      </c>
      <c r="I14" s="228">
        <v>40829</v>
      </c>
      <c r="J14" s="226" t="s">
        <v>860</v>
      </c>
      <c r="K14" s="207"/>
      <c r="L14" s="215" t="s">
        <v>1109</v>
      </c>
    </row>
    <row r="15" spans="1:12" x14ac:dyDescent="0.2">
      <c r="A15" s="197" t="s">
        <v>1092</v>
      </c>
      <c r="B15" s="198">
        <v>40777</v>
      </c>
      <c r="C15" s="246">
        <v>1500</v>
      </c>
      <c r="D15" s="241">
        <v>500</v>
      </c>
      <c r="E15" s="224">
        <v>500</v>
      </c>
      <c r="F15" s="224">
        <v>500</v>
      </c>
      <c r="G15" s="249">
        <v>0</v>
      </c>
      <c r="H15" s="60">
        <f t="shared" si="0"/>
        <v>1500</v>
      </c>
      <c r="I15" s="228">
        <v>40802</v>
      </c>
      <c r="J15" s="251"/>
      <c r="K15" s="207"/>
      <c r="L15" s="215" t="s">
        <v>1094</v>
      </c>
    </row>
    <row r="16" spans="1:12" x14ac:dyDescent="0.2">
      <c r="A16" s="197" t="s">
        <v>1096</v>
      </c>
      <c r="B16" s="198">
        <v>40828</v>
      </c>
      <c r="C16" s="246">
        <v>2500</v>
      </c>
      <c r="D16" s="241">
        <v>500</v>
      </c>
      <c r="E16" s="224">
        <v>1000</v>
      </c>
      <c r="F16" s="224">
        <v>1000</v>
      </c>
      <c r="G16" s="249">
        <v>0</v>
      </c>
      <c r="H16" s="60">
        <f t="shared" si="0"/>
        <v>2500</v>
      </c>
      <c r="I16" s="228">
        <v>40829</v>
      </c>
      <c r="J16" s="226" t="s">
        <v>860</v>
      </c>
      <c r="K16" s="207" t="s">
        <v>860</v>
      </c>
      <c r="L16" s="215" t="s">
        <v>1097</v>
      </c>
    </row>
    <row r="17" spans="1:12" x14ac:dyDescent="0.2">
      <c r="A17" s="197" t="s">
        <v>1098</v>
      </c>
      <c r="B17" s="198">
        <v>40828</v>
      </c>
      <c r="C17" s="246">
        <v>4500</v>
      </c>
      <c r="D17" s="241">
        <v>0</v>
      </c>
      <c r="E17" s="224">
        <v>0</v>
      </c>
      <c r="F17" s="224">
        <v>0</v>
      </c>
      <c r="G17" s="249">
        <v>0</v>
      </c>
      <c r="H17" s="60">
        <f t="shared" si="0"/>
        <v>0</v>
      </c>
      <c r="I17" s="228">
        <v>40829</v>
      </c>
      <c r="J17" s="240"/>
      <c r="K17" s="207"/>
      <c r="L17" s="215" t="s">
        <v>1099</v>
      </c>
    </row>
    <row r="18" spans="1:12" x14ac:dyDescent="0.2">
      <c r="A18" s="197" t="s">
        <v>1100</v>
      </c>
      <c r="B18" s="198">
        <v>40828</v>
      </c>
      <c r="C18" s="246">
        <v>20000</v>
      </c>
      <c r="D18" s="241">
        <v>0</v>
      </c>
      <c r="E18" s="224">
        <v>0</v>
      </c>
      <c r="F18" s="224">
        <v>0</v>
      </c>
      <c r="G18" s="249">
        <v>0</v>
      </c>
      <c r="H18" s="60">
        <f t="shared" si="0"/>
        <v>0</v>
      </c>
      <c r="I18" s="228">
        <v>40829</v>
      </c>
      <c r="J18" s="240"/>
      <c r="K18" s="207"/>
      <c r="L18" s="215" t="s">
        <v>1101</v>
      </c>
    </row>
    <row r="19" spans="1:12" x14ac:dyDescent="0.2">
      <c r="A19" s="197" t="s">
        <v>1102</v>
      </c>
      <c r="B19" s="198">
        <v>40828</v>
      </c>
      <c r="C19" s="246">
        <v>1800</v>
      </c>
      <c r="D19" s="241">
        <v>400</v>
      </c>
      <c r="E19" s="224">
        <v>400</v>
      </c>
      <c r="F19" s="224">
        <v>400</v>
      </c>
      <c r="G19" s="249">
        <v>0</v>
      </c>
      <c r="H19" s="60">
        <f t="shared" si="0"/>
        <v>1200</v>
      </c>
      <c r="I19" s="228">
        <v>40829</v>
      </c>
      <c r="J19" s="226" t="s">
        <v>860</v>
      </c>
      <c r="K19" s="207"/>
      <c r="L19" s="215" t="s">
        <v>1103</v>
      </c>
    </row>
    <row r="20" spans="1:12" x14ac:dyDescent="0.2">
      <c r="A20" s="197" t="s">
        <v>1104</v>
      </c>
      <c r="B20" s="198">
        <v>40828</v>
      </c>
      <c r="C20" s="246">
        <v>2500</v>
      </c>
      <c r="D20" s="241">
        <v>833</v>
      </c>
      <c r="E20" s="224">
        <v>833</v>
      </c>
      <c r="F20" s="224">
        <v>834</v>
      </c>
      <c r="G20" s="249">
        <v>0</v>
      </c>
      <c r="H20" s="60">
        <f t="shared" si="0"/>
        <v>2500</v>
      </c>
      <c r="I20" s="228">
        <v>40829</v>
      </c>
      <c r="J20" s="226" t="s">
        <v>860</v>
      </c>
      <c r="K20" s="207"/>
      <c r="L20" s="215" t="s">
        <v>1105</v>
      </c>
    </row>
    <row r="21" spans="1:12" x14ac:dyDescent="0.2">
      <c r="A21" s="197" t="s">
        <v>1107</v>
      </c>
      <c r="B21" s="198">
        <v>40828</v>
      </c>
      <c r="C21" s="246">
        <v>2000</v>
      </c>
      <c r="D21" s="241">
        <v>667</v>
      </c>
      <c r="E21" s="224">
        <v>667</v>
      </c>
      <c r="F21" s="224">
        <v>666</v>
      </c>
      <c r="G21" s="249">
        <v>0</v>
      </c>
      <c r="H21" s="60">
        <f t="shared" si="0"/>
        <v>2000</v>
      </c>
      <c r="I21" s="228">
        <v>40829</v>
      </c>
      <c r="J21" s="251"/>
      <c r="K21" s="207"/>
      <c r="L21" s="215" t="s">
        <v>1108</v>
      </c>
    </row>
    <row r="22" spans="1:12" x14ac:dyDescent="0.2">
      <c r="A22" s="197" t="s">
        <v>1113</v>
      </c>
      <c r="B22" s="198">
        <v>40849</v>
      </c>
      <c r="C22" s="246">
        <v>3000</v>
      </c>
      <c r="D22" s="241">
        <v>1000</v>
      </c>
      <c r="E22" s="224">
        <v>1000</v>
      </c>
      <c r="F22" s="224">
        <v>1000</v>
      </c>
      <c r="G22" s="249">
        <v>0</v>
      </c>
      <c r="H22" s="60">
        <f t="shared" si="0"/>
        <v>3000</v>
      </c>
      <c r="I22" s="228">
        <v>40851</v>
      </c>
      <c r="J22" s="226" t="s">
        <v>860</v>
      </c>
      <c r="K22" s="207"/>
      <c r="L22" s="215" t="s">
        <v>1116</v>
      </c>
    </row>
    <row r="23" spans="1:12" x14ac:dyDescent="0.2">
      <c r="A23" s="197" t="s">
        <v>1114</v>
      </c>
      <c r="B23" s="198">
        <v>40849</v>
      </c>
      <c r="C23" s="246">
        <v>2000</v>
      </c>
      <c r="D23" s="241">
        <v>1000</v>
      </c>
      <c r="E23" s="224">
        <v>1000</v>
      </c>
      <c r="F23" s="224">
        <v>1000</v>
      </c>
      <c r="G23" s="249">
        <v>0</v>
      </c>
      <c r="H23" s="60">
        <f t="shared" si="0"/>
        <v>3000</v>
      </c>
      <c r="I23" s="228">
        <v>40851</v>
      </c>
      <c r="J23" s="226" t="s">
        <v>860</v>
      </c>
      <c r="K23" s="207"/>
      <c r="L23" s="215" t="s">
        <v>1117</v>
      </c>
    </row>
    <row r="24" spans="1:12" x14ac:dyDescent="0.2">
      <c r="A24" s="197" t="s">
        <v>1115</v>
      </c>
      <c r="B24" s="198">
        <v>40849</v>
      </c>
      <c r="C24" s="246">
        <v>30000</v>
      </c>
      <c r="D24" s="241"/>
      <c r="E24" s="224"/>
      <c r="F24" s="224"/>
      <c r="G24" s="249">
        <v>15000</v>
      </c>
      <c r="H24" s="60">
        <f t="shared" si="0"/>
        <v>15000</v>
      </c>
      <c r="I24" s="228">
        <v>40884</v>
      </c>
      <c r="J24" s="226" t="s">
        <v>860</v>
      </c>
      <c r="K24" s="207"/>
      <c r="L24" s="215" t="s">
        <v>1118</v>
      </c>
    </row>
    <row r="25" spans="1:12" x14ac:dyDescent="0.2">
      <c r="A25" s="197" t="s">
        <v>1123</v>
      </c>
      <c r="B25" s="198">
        <v>40882</v>
      </c>
      <c r="C25" s="246">
        <v>2500</v>
      </c>
      <c r="D25" s="241">
        <v>500</v>
      </c>
      <c r="E25" s="224">
        <v>500</v>
      </c>
      <c r="F25" s="224">
        <v>500</v>
      </c>
      <c r="G25" s="249">
        <v>0</v>
      </c>
      <c r="H25" s="60">
        <f t="shared" si="0"/>
        <v>1500</v>
      </c>
      <c r="I25" s="228">
        <v>40884</v>
      </c>
      <c r="J25" s="226" t="s">
        <v>860</v>
      </c>
      <c r="K25" s="207"/>
      <c r="L25" s="215" t="s">
        <v>1119</v>
      </c>
    </row>
    <row r="26" spans="1:12" x14ac:dyDescent="0.2">
      <c r="A26" s="197" t="s">
        <v>1120</v>
      </c>
      <c r="B26" s="198">
        <v>40882</v>
      </c>
      <c r="C26" s="246">
        <v>1350</v>
      </c>
      <c r="D26" s="241">
        <v>450</v>
      </c>
      <c r="E26" s="224">
        <v>450</v>
      </c>
      <c r="F26" s="224">
        <v>450</v>
      </c>
      <c r="G26" s="249">
        <v>0</v>
      </c>
      <c r="H26" s="60">
        <f t="shared" si="0"/>
        <v>1350</v>
      </c>
      <c r="I26" s="228">
        <v>40884</v>
      </c>
      <c r="J26" s="226" t="s">
        <v>860</v>
      </c>
      <c r="K26" s="207"/>
      <c r="L26" s="215" t="s">
        <v>1121</v>
      </c>
    </row>
    <row r="27" spans="1:12" x14ac:dyDescent="0.2">
      <c r="A27" s="197" t="s">
        <v>1122</v>
      </c>
      <c r="B27" s="198">
        <v>40882</v>
      </c>
      <c r="C27" s="246">
        <v>7500</v>
      </c>
      <c r="D27" s="241">
        <v>500</v>
      </c>
      <c r="E27" s="224">
        <v>500</v>
      </c>
      <c r="F27" s="224">
        <v>500</v>
      </c>
      <c r="G27" s="249">
        <v>0</v>
      </c>
      <c r="H27" s="60">
        <f t="shared" si="0"/>
        <v>1500</v>
      </c>
      <c r="I27" s="228">
        <v>40884</v>
      </c>
      <c r="J27" s="226" t="s">
        <v>860</v>
      </c>
      <c r="K27" s="207"/>
      <c r="L27" s="250" t="s">
        <v>1146</v>
      </c>
    </row>
    <row r="28" spans="1:12" x14ac:dyDescent="0.2">
      <c r="A28" s="197" t="s">
        <v>1125</v>
      </c>
      <c r="B28" s="198">
        <v>40938</v>
      </c>
      <c r="C28" s="246">
        <v>2400</v>
      </c>
      <c r="D28" s="241">
        <v>500</v>
      </c>
      <c r="E28" s="224">
        <v>950</v>
      </c>
      <c r="F28" s="224">
        <v>950</v>
      </c>
      <c r="G28" s="249">
        <v>0</v>
      </c>
      <c r="H28" s="60">
        <f t="shared" si="0"/>
        <v>2400</v>
      </c>
      <c r="I28" s="228">
        <v>40946</v>
      </c>
      <c r="J28" s="251"/>
      <c r="K28" s="207"/>
      <c r="L28" s="215" t="s">
        <v>1145</v>
      </c>
    </row>
    <row r="29" spans="1:12" x14ac:dyDescent="0.2">
      <c r="A29" s="197" t="s">
        <v>1126</v>
      </c>
      <c r="B29" s="198">
        <v>40938</v>
      </c>
      <c r="C29" s="246">
        <v>2400</v>
      </c>
      <c r="D29" s="241">
        <v>800</v>
      </c>
      <c r="E29" s="224">
        <v>800</v>
      </c>
      <c r="F29" s="224">
        <v>800</v>
      </c>
      <c r="G29" s="249">
        <v>0</v>
      </c>
      <c r="H29" s="60">
        <f t="shared" si="0"/>
        <v>2400</v>
      </c>
      <c r="I29" s="228">
        <v>40946</v>
      </c>
      <c r="J29" s="251"/>
      <c r="K29" s="207"/>
      <c r="L29" s="215" t="s">
        <v>1144</v>
      </c>
    </row>
    <row r="30" spans="1:12" x14ac:dyDescent="0.2">
      <c r="A30" s="197" t="s">
        <v>1127</v>
      </c>
      <c r="B30" s="198">
        <v>40938</v>
      </c>
      <c r="C30" s="246">
        <v>2598</v>
      </c>
      <c r="D30" s="241">
        <v>0</v>
      </c>
      <c r="E30" s="224">
        <v>500</v>
      </c>
      <c r="F30" s="224">
        <v>700</v>
      </c>
      <c r="G30" s="249">
        <v>0</v>
      </c>
      <c r="H30" s="60">
        <f t="shared" si="0"/>
        <v>1200</v>
      </c>
      <c r="I30" s="228">
        <v>40946</v>
      </c>
      <c r="J30" s="226" t="s">
        <v>860</v>
      </c>
      <c r="K30" s="207"/>
      <c r="L30" s="215" t="s">
        <v>1143</v>
      </c>
    </row>
    <row r="31" spans="1:12" x14ac:dyDescent="0.2">
      <c r="A31" s="197" t="s">
        <v>1128</v>
      </c>
      <c r="B31" s="198">
        <v>40938</v>
      </c>
      <c r="C31" s="246">
        <v>2000</v>
      </c>
      <c r="D31" s="241">
        <v>500</v>
      </c>
      <c r="E31" s="224">
        <v>1000</v>
      </c>
      <c r="F31" s="224">
        <v>500</v>
      </c>
      <c r="G31" s="249">
        <v>0</v>
      </c>
      <c r="H31" s="60">
        <f t="shared" si="0"/>
        <v>2000</v>
      </c>
      <c r="I31" s="228">
        <v>40946</v>
      </c>
      <c r="J31" s="226" t="s">
        <v>860</v>
      </c>
      <c r="K31" s="207"/>
      <c r="L31" s="215" t="s">
        <v>1012</v>
      </c>
    </row>
    <row r="32" spans="1:12" x14ac:dyDescent="0.2">
      <c r="A32" s="197" t="s">
        <v>1129</v>
      </c>
      <c r="B32" s="198">
        <v>40938</v>
      </c>
      <c r="C32" s="246">
        <v>9000</v>
      </c>
      <c r="D32" s="241">
        <v>900</v>
      </c>
      <c r="E32" s="224">
        <v>900</v>
      </c>
      <c r="F32" s="224">
        <v>900</v>
      </c>
      <c r="G32" s="249">
        <v>0</v>
      </c>
      <c r="H32" s="60">
        <f t="shared" si="0"/>
        <v>2700</v>
      </c>
      <c r="I32" s="228">
        <v>40946</v>
      </c>
      <c r="J32" s="226" t="s">
        <v>860</v>
      </c>
      <c r="K32" s="207"/>
      <c r="L32" s="215" t="s">
        <v>1142</v>
      </c>
    </row>
    <row r="33" spans="1:15" x14ac:dyDescent="0.2">
      <c r="A33" s="197" t="s">
        <v>1130</v>
      </c>
      <c r="B33" s="198">
        <v>40938</v>
      </c>
      <c r="C33" s="246">
        <v>2500</v>
      </c>
      <c r="D33" s="241">
        <v>0</v>
      </c>
      <c r="E33" s="224">
        <v>1000</v>
      </c>
      <c r="F33" s="224">
        <v>1000</v>
      </c>
      <c r="G33" s="249">
        <v>0</v>
      </c>
      <c r="H33" s="60">
        <f t="shared" si="0"/>
        <v>2000</v>
      </c>
      <c r="I33" s="228">
        <v>40946</v>
      </c>
      <c r="J33" s="226" t="s">
        <v>860</v>
      </c>
      <c r="K33" s="207"/>
      <c r="L33" s="215" t="s">
        <v>1141</v>
      </c>
    </row>
    <row r="34" spans="1:15" x14ac:dyDescent="0.2">
      <c r="A34" s="197" t="s">
        <v>1131</v>
      </c>
      <c r="B34" s="198">
        <v>40938</v>
      </c>
      <c r="C34" s="246">
        <v>1500</v>
      </c>
      <c r="D34" s="241">
        <v>500</v>
      </c>
      <c r="E34" s="224">
        <v>500</v>
      </c>
      <c r="F34" s="224">
        <v>500</v>
      </c>
      <c r="G34" s="249">
        <v>0</v>
      </c>
      <c r="H34" s="60">
        <f t="shared" si="0"/>
        <v>1500</v>
      </c>
      <c r="I34" s="228">
        <v>40946</v>
      </c>
      <c r="J34" s="226" t="s">
        <v>860</v>
      </c>
      <c r="K34" s="207"/>
      <c r="L34" s="215" t="s">
        <v>1140</v>
      </c>
    </row>
    <row r="35" spans="1:15" x14ac:dyDescent="0.2">
      <c r="A35" s="197" t="s">
        <v>1132</v>
      </c>
      <c r="B35" s="198">
        <v>40938</v>
      </c>
      <c r="C35" s="246">
        <v>2500</v>
      </c>
      <c r="D35" s="241">
        <v>500</v>
      </c>
      <c r="E35" s="224">
        <v>500</v>
      </c>
      <c r="F35" s="224">
        <v>500</v>
      </c>
      <c r="G35" s="249">
        <v>0</v>
      </c>
      <c r="H35" s="60">
        <f t="shared" si="0"/>
        <v>1500</v>
      </c>
      <c r="I35" s="228">
        <v>40946</v>
      </c>
      <c r="J35" s="251"/>
      <c r="K35" s="207"/>
      <c r="L35" s="215" t="s">
        <v>1139</v>
      </c>
    </row>
    <row r="36" spans="1:15" x14ac:dyDescent="0.2">
      <c r="A36" s="197" t="s">
        <v>1133</v>
      </c>
      <c r="B36" s="198">
        <v>40938</v>
      </c>
      <c r="C36" s="246">
        <v>3000</v>
      </c>
      <c r="D36" s="241">
        <v>1000</v>
      </c>
      <c r="E36" s="224">
        <v>500</v>
      </c>
      <c r="F36" s="224">
        <v>500</v>
      </c>
      <c r="G36" s="249">
        <v>0</v>
      </c>
      <c r="H36" s="60">
        <f t="shared" si="0"/>
        <v>2000</v>
      </c>
      <c r="I36" s="228">
        <v>40946</v>
      </c>
      <c r="J36" s="226" t="s">
        <v>860</v>
      </c>
      <c r="K36" s="207"/>
      <c r="L36" s="215" t="s">
        <v>1138</v>
      </c>
    </row>
    <row r="37" spans="1:15" x14ac:dyDescent="0.2">
      <c r="A37" s="197" t="s">
        <v>1134</v>
      </c>
      <c r="B37" s="198">
        <v>40938</v>
      </c>
      <c r="C37" s="246">
        <v>1500</v>
      </c>
      <c r="D37" s="241">
        <v>0</v>
      </c>
      <c r="E37" s="224">
        <v>500</v>
      </c>
      <c r="F37" s="224">
        <v>500</v>
      </c>
      <c r="G37" s="249">
        <v>0</v>
      </c>
      <c r="H37" s="60">
        <f t="shared" si="0"/>
        <v>1000</v>
      </c>
      <c r="I37" s="228">
        <v>40946</v>
      </c>
      <c r="J37" s="226" t="s">
        <v>860</v>
      </c>
      <c r="K37" s="207"/>
      <c r="L37" s="215" t="s">
        <v>1137</v>
      </c>
    </row>
    <row r="38" spans="1:15" x14ac:dyDescent="0.2">
      <c r="A38" s="197" t="s">
        <v>1135</v>
      </c>
      <c r="B38" s="198">
        <v>40938</v>
      </c>
      <c r="C38" s="246">
        <v>1000</v>
      </c>
      <c r="D38" s="241">
        <v>0</v>
      </c>
      <c r="E38" s="224">
        <v>0</v>
      </c>
      <c r="F38" s="224">
        <v>0</v>
      </c>
      <c r="G38" s="249">
        <v>0</v>
      </c>
      <c r="H38" s="60">
        <f t="shared" si="0"/>
        <v>0</v>
      </c>
      <c r="I38" s="228">
        <v>41004</v>
      </c>
      <c r="J38" s="282"/>
      <c r="K38" s="207"/>
      <c r="L38" s="215" t="s">
        <v>1136</v>
      </c>
    </row>
    <row r="39" spans="1:15" x14ac:dyDescent="0.2">
      <c r="A39" s="280" t="s">
        <v>1149</v>
      </c>
      <c r="B39" s="198">
        <v>40993</v>
      </c>
      <c r="C39" s="246">
        <v>5000</v>
      </c>
      <c r="D39" s="241">
        <v>1000</v>
      </c>
      <c r="E39" s="224">
        <v>0</v>
      </c>
      <c r="F39" s="224">
        <v>1000</v>
      </c>
      <c r="G39" s="249">
        <v>0</v>
      </c>
      <c r="H39" s="60">
        <f t="shared" si="0"/>
        <v>2000</v>
      </c>
      <c r="I39" s="228">
        <v>41004</v>
      </c>
      <c r="J39" s="226" t="s">
        <v>860</v>
      </c>
      <c r="K39" s="207"/>
      <c r="L39" s="250" t="s">
        <v>1151</v>
      </c>
    </row>
    <row r="40" spans="1:15" x14ac:dyDescent="0.2">
      <c r="A40" s="280" t="s">
        <v>1150</v>
      </c>
      <c r="B40" s="198">
        <v>40993</v>
      </c>
      <c r="C40" s="246">
        <v>3250</v>
      </c>
      <c r="D40" s="241">
        <v>0</v>
      </c>
      <c r="E40" s="224">
        <v>0</v>
      </c>
      <c r="F40" s="224">
        <v>0</v>
      </c>
      <c r="G40" s="249">
        <v>0</v>
      </c>
      <c r="H40" s="60">
        <f t="shared" si="0"/>
        <v>0</v>
      </c>
      <c r="I40" s="228">
        <v>41004</v>
      </c>
      <c r="J40" s="282"/>
      <c r="K40" s="207"/>
      <c r="L40" s="250" t="s">
        <v>1152</v>
      </c>
    </row>
    <row r="41" spans="1:15" x14ac:dyDescent="0.2">
      <c r="A41" s="280" t="s">
        <v>1153</v>
      </c>
      <c r="B41" s="198">
        <v>40993</v>
      </c>
      <c r="C41" s="246">
        <v>2500</v>
      </c>
      <c r="D41" s="241">
        <v>0</v>
      </c>
      <c r="E41" s="224">
        <v>0</v>
      </c>
      <c r="F41" s="224">
        <v>0</v>
      </c>
      <c r="G41" s="249">
        <v>0</v>
      </c>
      <c r="H41" s="60">
        <f t="shared" si="0"/>
        <v>0</v>
      </c>
      <c r="I41" s="228">
        <v>41004</v>
      </c>
      <c r="J41" s="282"/>
      <c r="K41" s="207"/>
      <c r="L41" s="250" t="s">
        <v>1154</v>
      </c>
      <c r="O41" s="95"/>
    </row>
    <row r="42" spans="1:15" x14ac:dyDescent="0.2">
      <c r="A42" s="280" t="s">
        <v>1155</v>
      </c>
      <c r="B42" s="198">
        <v>40993</v>
      </c>
      <c r="C42" s="246">
        <v>350</v>
      </c>
      <c r="D42" s="241">
        <v>350</v>
      </c>
      <c r="E42" s="224">
        <v>0</v>
      </c>
      <c r="F42" s="224">
        <v>0</v>
      </c>
      <c r="G42" s="249">
        <v>0</v>
      </c>
      <c r="H42" s="60">
        <f t="shared" si="0"/>
        <v>350</v>
      </c>
      <c r="I42" s="228">
        <v>41004</v>
      </c>
      <c r="J42" s="226" t="s">
        <v>860</v>
      </c>
      <c r="K42" s="207"/>
      <c r="L42" s="250" t="s">
        <v>1156</v>
      </c>
    </row>
    <row r="43" spans="1:15" x14ac:dyDescent="0.2">
      <c r="A43" s="280" t="s">
        <v>1157</v>
      </c>
      <c r="B43" s="198">
        <v>40993</v>
      </c>
      <c r="C43" s="246">
        <v>2500</v>
      </c>
      <c r="D43" s="241">
        <v>500</v>
      </c>
      <c r="E43" s="224">
        <v>0</v>
      </c>
      <c r="F43" s="224">
        <v>500</v>
      </c>
      <c r="G43" s="249">
        <v>0</v>
      </c>
      <c r="H43" s="60">
        <f t="shared" si="0"/>
        <v>1000</v>
      </c>
      <c r="I43" s="228">
        <v>41004</v>
      </c>
      <c r="J43" s="251"/>
      <c r="K43" s="207"/>
      <c r="L43" s="250" t="s">
        <v>1158</v>
      </c>
    </row>
    <row r="44" spans="1:15" x14ac:dyDescent="0.2">
      <c r="A44" s="280" t="s">
        <v>1159</v>
      </c>
      <c r="B44" s="198">
        <v>40993</v>
      </c>
      <c r="C44" s="246">
        <v>2500</v>
      </c>
      <c r="D44" s="241">
        <v>727.82</v>
      </c>
      <c r="E44" s="224">
        <v>171.98</v>
      </c>
      <c r="F44" s="224">
        <v>100.2</v>
      </c>
      <c r="G44" s="249">
        <v>0</v>
      </c>
      <c r="H44" s="60">
        <f t="shared" si="0"/>
        <v>1000.0000000000001</v>
      </c>
      <c r="I44" s="228">
        <v>41004</v>
      </c>
      <c r="J44" s="226" t="s">
        <v>860</v>
      </c>
      <c r="K44" s="207"/>
      <c r="L44" s="250" t="s">
        <v>1160</v>
      </c>
    </row>
    <row r="45" spans="1:15" x14ac:dyDescent="0.2">
      <c r="A45" s="280" t="s">
        <v>1161</v>
      </c>
      <c r="B45" s="198">
        <v>40993</v>
      </c>
      <c r="C45" s="246">
        <v>5000</v>
      </c>
      <c r="D45" s="241">
        <v>450.17</v>
      </c>
      <c r="E45" s="224">
        <v>322.01</v>
      </c>
      <c r="F45" s="224">
        <v>227.82</v>
      </c>
      <c r="G45" s="249">
        <v>0</v>
      </c>
      <c r="H45" s="60">
        <f t="shared" si="0"/>
        <v>1000</v>
      </c>
      <c r="I45" s="228">
        <v>41004</v>
      </c>
      <c r="J45" s="281" t="s">
        <v>860</v>
      </c>
      <c r="K45" s="207"/>
      <c r="L45" s="250" t="s">
        <v>1162</v>
      </c>
    </row>
    <row r="46" spans="1:15" x14ac:dyDescent="0.2">
      <c r="A46" s="280" t="s">
        <v>1164</v>
      </c>
      <c r="B46" s="198">
        <v>41038</v>
      </c>
      <c r="C46" s="246">
        <v>1200</v>
      </c>
      <c r="D46" s="241">
        <v>0</v>
      </c>
      <c r="E46" s="224">
        <v>0</v>
      </c>
      <c r="F46" s="224">
        <v>0</v>
      </c>
      <c r="G46" s="249">
        <v>0</v>
      </c>
      <c r="H46" s="60">
        <f t="shared" si="0"/>
        <v>0</v>
      </c>
      <c r="I46" s="228"/>
      <c r="J46" s="281"/>
      <c r="K46" s="207"/>
      <c r="L46" s="250" t="s">
        <v>1165</v>
      </c>
    </row>
    <row r="47" spans="1:15" x14ac:dyDescent="0.2">
      <c r="A47" s="280" t="s">
        <v>1166</v>
      </c>
      <c r="B47" s="198">
        <v>41038</v>
      </c>
      <c r="C47" s="246">
        <v>2400</v>
      </c>
      <c r="D47" s="241">
        <v>0</v>
      </c>
      <c r="E47" s="224">
        <v>0</v>
      </c>
      <c r="F47" s="224">
        <v>0</v>
      </c>
      <c r="G47" s="249">
        <v>0</v>
      </c>
      <c r="H47" s="60">
        <f t="shared" si="0"/>
        <v>0</v>
      </c>
      <c r="I47" s="228"/>
      <c r="J47" s="281"/>
      <c r="K47" s="207"/>
      <c r="L47" s="250" t="s">
        <v>1167</v>
      </c>
    </row>
    <row r="48" spans="1:15" x14ac:dyDescent="0.2">
      <c r="A48" s="280" t="s">
        <v>1168</v>
      </c>
      <c r="B48" s="198">
        <v>41038</v>
      </c>
      <c r="C48" s="246">
        <v>2500</v>
      </c>
      <c r="D48" s="241">
        <v>0</v>
      </c>
      <c r="E48" s="224">
        <v>0</v>
      </c>
      <c r="F48" s="224">
        <v>0</v>
      </c>
      <c r="G48" s="249">
        <v>0</v>
      </c>
      <c r="H48" s="60">
        <f t="shared" si="0"/>
        <v>0</v>
      </c>
      <c r="I48" s="228"/>
      <c r="J48" s="281"/>
      <c r="K48" s="207"/>
      <c r="L48" s="250" t="s">
        <v>1169</v>
      </c>
    </row>
    <row r="49" spans="1:12" x14ac:dyDescent="0.2">
      <c r="A49" s="280" t="s">
        <v>1170</v>
      </c>
      <c r="B49" s="198">
        <v>41038</v>
      </c>
      <c r="C49" s="246">
        <v>2500</v>
      </c>
      <c r="D49" s="241">
        <v>0</v>
      </c>
      <c r="E49" s="224">
        <v>0</v>
      </c>
      <c r="F49" s="224">
        <v>0</v>
      </c>
      <c r="G49" s="249">
        <v>0</v>
      </c>
      <c r="H49" s="60">
        <f t="shared" si="0"/>
        <v>0</v>
      </c>
      <c r="I49" s="228"/>
      <c r="J49" s="281"/>
      <c r="K49" s="207"/>
      <c r="L49" s="250" t="s">
        <v>1171</v>
      </c>
    </row>
    <row r="50" spans="1:12" x14ac:dyDescent="0.2">
      <c r="A50" s="280" t="s">
        <v>1172</v>
      </c>
      <c r="B50" s="198">
        <v>41038</v>
      </c>
      <c r="C50" s="246">
        <v>4000</v>
      </c>
      <c r="D50" s="241">
        <v>0</v>
      </c>
      <c r="E50" s="224">
        <v>0</v>
      </c>
      <c r="F50" s="224">
        <v>0</v>
      </c>
      <c r="G50" s="249">
        <v>0</v>
      </c>
      <c r="H50" s="60">
        <f t="shared" si="0"/>
        <v>0</v>
      </c>
      <c r="I50" s="228"/>
      <c r="J50" s="281"/>
      <c r="K50" s="207"/>
      <c r="L50" s="250" t="s">
        <v>1173</v>
      </c>
    </row>
    <row r="51" spans="1:12" x14ac:dyDescent="0.2">
      <c r="A51" s="280" t="s">
        <v>1174</v>
      </c>
      <c r="B51" s="198">
        <v>41038</v>
      </c>
      <c r="C51" s="246">
        <v>3000</v>
      </c>
      <c r="D51" s="241">
        <v>0</v>
      </c>
      <c r="E51" s="224">
        <v>0</v>
      </c>
      <c r="F51" s="224">
        <v>0</v>
      </c>
      <c r="G51" s="249">
        <v>0</v>
      </c>
      <c r="H51" s="60">
        <f t="shared" si="0"/>
        <v>0</v>
      </c>
      <c r="I51" s="228"/>
      <c r="J51" s="281"/>
      <c r="K51" s="207"/>
      <c r="L51" s="250" t="s">
        <v>482</v>
      </c>
    </row>
    <row r="52" spans="1:12" x14ac:dyDescent="0.2">
      <c r="A52" s="280" t="s">
        <v>1175</v>
      </c>
      <c r="B52" s="198"/>
      <c r="C52" s="246">
        <v>2500</v>
      </c>
      <c r="D52" s="241">
        <v>0</v>
      </c>
      <c r="E52" s="224">
        <v>0</v>
      </c>
      <c r="F52" s="224">
        <v>0</v>
      </c>
      <c r="G52" s="249">
        <v>0</v>
      </c>
      <c r="H52" s="60">
        <f t="shared" si="0"/>
        <v>0</v>
      </c>
      <c r="I52" s="228"/>
      <c r="J52" s="281"/>
      <c r="K52" s="207"/>
      <c r="L52" s="250" t="s">
        <v>1176</v>
      </c>
    </row>
    <row r="53" spans="1:12" x14ac:dyDescent="0.2">
      <c r="A53" s="280" t="s">
        <v>1177</v>
      </c>
      <c r="B53" s="198"/>
      <c r="C53" s="246">
        <v>2000</v>
      </c>
      <c r="D53" s="241">
        <v>0</v>
      </c>
      <c r="E53" s="224">
        <v>0</v>
      </c>
      <c r="F53" s="224">
        <v>0</v>
      </c>
      <c r="G53" s="249">
        <v>0</v>
      </c>
      <c r="H53" s="60">
        <f t="shared" si="0"/>
        <v>0</v>
      </c>
      <c r="I53" s="228"/>
      <c r="J53" s="281"/>
      <c r="K53" s="207"/>
      <c r="L53" s="250" t="s">
        <v>1179</v>
      </c>
    </row>
    <row r="54" spans="1:12" x14ac:dyDescent="0.2">
      <c r="A54" s="280" t="s">
        <v>1178</v>
      </c>
      <c r="B54" s="198"/>
      <c r="C54" s="246">
        <v>15000</v>
      </c>
      <c r="D54" s="241">
        <v>0</v>
      </c>
      <c r="E54" s="224">
        <v>0</v>
      </c>
      <c r="F54" s="224">
        <v>0</v>
      </c>
      <c r="G54" s="249">
        <v>0</v>
      </c>
      <c r="H54" s="60">
        <f t="shared" si="0"/>
        <v>0</v>
      </c>
      <c r="I54" s="228"/>
      <c r="J54" s="281"/>
      <c r="K54" s="207"/>
      <c r="L54" s="250" t="s">
        <v>1180</v>
      </c>
    </row>
    <row r="55" spans="1:12" x14ac:dyDescent="0.2">
      <c r="A55" s="280"/>
      <c r="B55" s="198"/>
      <c r="C55" s="246"/>
      <c r="D55" s="241"/>
      <c r="E55" s="224"/>
      <c r="F55" s="224"/>
      <c r="G55" s="249"/>
      <c r="H55" s="60"/>
      <c r="I55" s="228"/>
      <c r="J55" s="281"/>
      <c r="K55" s="207"/>
      <c r="L55" s="250"/>
    </row>
    <row r="56" spans="1:12" x14ac:dyDescent="0.2">
      <c r="A56" s="280"/>
      <c r="B56" s="198"/>
      <c r="C56" s="246"/>
      <c r="D56" s="241"/>
      <c r="E56" s="224"/>
      <c r="F56" s="224"/>
      <c r="G56" s="249"/>
      <c r="H56" s="60"/>
      <c r="I56" s="228"/>
      <c r="J56" s="281"/>
      <c r="K56" s="207"/>
      <c r="L56" s="250"/>
    </row>
    <row r="57" spans="1:12" ht="13.5" thickBot="1" x14ac:dyDescent="0.25">
      <c r="A57" s="47"/>
      <c r="B57" s="180"/>
      <c r="C57" s="247"/>
      <c r="D57" s="244"/>
      <c r="E57" s="171"/>
      <c r="F57" s="171"/>
      <c r="G57" s="83"/>
      <c r="H57" s="23">
        <f t="shared" ref="H57" si="1">SUM(D57:F57)</f>
        <v>0</v>
      </c>
      <c r="I57" s="153"/>
      <c r="J57" s="176"/>
      <c r="K57" s="208"/>
      <c r="L57" s="210"/>
    </row>
    <row r="58" spans="1:12" s="4" customFormat="1" x14ac:dyDescent="0.2">
      <c r="A58" s="4" t="s">
        <v>390</v>
      </c>
      <c r="C58" s="9">
        <f t="shared" ref="C58:H58" si="2">SUM(C4:C57)</f>
        <v>201052</v>
      </c>
      <c r="D58" s="9">
        <f t="shared" si="2"/>
        <v>20277.989999999998</v>
      </c>
      <c r="E58" s="9">
        <f t="shared" si="2"/>
        <v>21193.989999999998</v>
      </c>
      <c r="F58" s="9">
        <f t="shared" si="2"/>
        <v>22228.02</v>
      </c>
      <c r="G58" s="9">
        <f t="shared" si="2"/>
        <v>15000</v>
      </c>
      <c r="H58" s="9">
        <f t="shared" si="2"/>
        <v>78700</v>
      </c>
      <c r="I58" s="9"/>
      <c r="J58" s="96"/>
      <c r="K58"/>
      <c r="L58" s="9"/>
    </row>
    <row r="59" spans="1:12" s="4" customFormat="1" x14ac:dyDescent="0.2">
      <c r="D59" s="9"/>
      <c r="E59" s="9"/>
      <c r="F59" s="9"/>
      <c r="G59" s="9"/>
      <c r="H59" s="96"/>
      <c r="I59" s="96"/>
      <c r="J59" s="96"/>
      <c r="K59"/>
    </row>
    <row r="60" spans="1:12" x14ac:dyDescent="0.2">
      <c r="A60" s="86"/>
      <c r="D60" s="5" t="s">
        <v>396</v>
      </c>
      <c r="E60" s="5" t="s">
        <v>961</v>
      </c>
      <c r="F60" s="96" t="s">
        <v>1009</v>
      </c>
      <c r="G60" s="96" t="s">
        <v>1124</v>
      </c>
      <c r="H60" s="5" t="s">
        <v>87</v>
      </c>
      <c r="I60" s="5"/>
      <c r="J60" s="5"/>
    </row>
    <row r="61" spans="1:12" s="4" customFormat="1" x14ac:dyDescent="0.2">
      <c r="C61" s="110" t="s">
        <v>1073</v>
      </c>
      <c r="D61" s="132">
        <v>50.17</v>
      </c>
      <c r="E61" s="132">
        <v>966.17</v>
      </c>
      <c r="F61" s="146">
        <v>2000.2</v>
      </c>
      <c r="G61" s="146">
        <v>0</v>
      </c>
      <c r="H61" s="154">
        <f>D61+E61+F61</f>
        <v>3016.54</v>
      </c>
      <c r="I61" s="154"/>
      <c r="J61" s="154" t="s">
        <v>1163</v>
      </c>
      <c r="K61"/>
    </row>
    <row r="62" spans="1:12" s="4" customFormat="1" x14ac:dyDescent="0.2">
      <c r="C62" s="110" t="s">
        <v>1072</v>
      </c>
      <c r="D62" s="132">
        <v>20227.82</v>
      </c>
      <c r="E62" s="132">
        <v>20227.82</v>
      </c>
      <c r="F62" s="132">
        <v>20227.82</v>
      </c>
      <c r="G62" s="146">
        <v>0</v>
      </c>
      <c r="H62" s="154">
        <f>D62+E62+F62</f>
        <v>60683.46</v>
      </c>
      <c r="I62" s="154"/>
      <c r="J62" s="154"/>
      <c r="K62"/>
    </row>
    <row r="63" spans="1:12" s="4" customFormat="1" x14ac:dyDescent="0.2">
      <c r="C63" s="110" t="s">
        <v>409</v>
      </c>
      <c r="D63" s="10">
        <f>SUM(D61:D62)</f>
        <v>20277.989999999998</v>
      </c>
      <c r="E63" s="10">
        <f>SUM(E61:E62)</f>
        <v>21193.989999999998</v>
      </c>
      <c r="F63" s="10">
        <f>SUM(F61:F62)</f>
        <v>22228.02</v>
      </c>
      <c r="G63" s="10">
        <f>SUM(G61:G62)</f>
        <v>0</v>
      </c>
      <c r="H63" s="154">
        <f>D63+E63+F63</f>
        <v>63700</v>
      </c>
      <c r="I63" s="154"/>
      <c r="J63" s="154">
        <v>549700</v>
      </c>
      <c r="K63"/>
    </row>
    <row r="64" spans="1:12" ht="13.5" thickBot="1" x14ac:dyDescent="0.25">
      <c r="A64" s="86"/>
      <c r="C64" s="2"/>
      <c r="D64" s="8"/>
      <c r="E64" s="8"/>
      <c r="F64" s="146"/>
      <c r="G64" s="146"/>
      <c r="H64" s="154"/>
      <c r="I64" s="154"/>
      <c r="J64" s="154">
        <v>112200</v>
      </c>
    </row>
    <row r="65" spans="1:11" s="6" customFormat="1" ht="16.5" thickBot="1" x14ac:dyDescent="0.3">
      <c r="C65" s="33" t="s">
        <v>410</v>
      </c>
      <c r="D65" s="14">
        <f>D63-D58</f>
        <v>0</v>
      </c>
      <c r="E65" s="14">
        <f>E63-E58</f>
        <v>0</v>
      </c>
      <c r="F65" s="14">
        <f>F63-F58</f>
        <v>0</v>
      </c>
      <c r="G65" s="14">
        <f>G63-G58</f>
        <v>-15000</v>
      </c>
      <c r="H65" s="14">
        <f>H63-H58</f>
        <v>-15000</v>
      </c>
      <c r="I65" s="154"/>
      <c r="J65" s="154"/>
      <c r="K65"/>
    </row>
    <row r="66" spans="1:11" s="4" customFormat="1" x14ac:dyDescent="0.2">
      <c r="C66" s="34" t="s">
        <v>416</v>
      </c>
      <c r="D66" s="11">
        <f>SUM(D65/D63)</f>
        <v>0</v>
      </c>
      <c r="E66" s="11">
        <f>SUM(E65/E63)</f>
        <v>0</v>
      </c>
      <c r="F66" s="11">
        <f>SUM(F65/F63)</f>
        <v>0</v>
      </c>
      <c r="G66" s="11"/>
      <c r="H66" s="11">
        <f>SUM(H65/H63)</f>
        <v>-0.23547880690737832</v>
      </c>
      <c r="I66" s="11"/>
      <c r="J66" s="154">
        <f>J62+J63+J64</f>
        <v>661900</v>
      </c>
      <c r="K66"/>
    </row>
    <row r="67" spans="1:11" x14ac:dyDescent="0.2">
      <c r="D67" s="7"/>
      <c r="E67" s="7"/>
      <c r="F67" s="146"/>
      <c r="G67" s="146"/>
      <c r="H67" s="154">
        <f>H65-G65</f>
        <v>0</v>
      </c>
      <c r="I67" s="154"/>
      <c r="J67" s="154"/>
    </row>
    <row r="68" spans="1:11" s="147" customFormat="1" x14ac:dyDescent="0.2">
      <c r="A68" s="158"/>
      <c r="B68" s="158"/>
      <c r="C68" s="158"/>
      <c r="D68" s="158"/>
      <c r="E68" s="158"/>
      <c r="F68" s="146"/>
      <c r="G68" s="146"/>
      <c r="H68" s="158"/>
      <c r="I68" s="158"/>
      <c r="J68" s="288" t="s">
        <v>1163</v>
      </c>
      <c r="K68" s="158"/>
    </row>
    <row r="69" spans="1:11" x14ac:dyDescent="0.2">
      <c r="D69" s="95"/>
      <c r="E69" s="95"/>
      <c r="F69" s="146"/>
      <c r="G69" s="146"/>
      <c r="H69" s="155"/>
      <c r="I69" s="155"/>
      <c r="J69" s="289" t="s">
        <v>1163</v>
      </c>
    </row>
    <row r="70" spans="1:11" x14ac:dyDescent="0.2">
      <c r="F70" s="130"/>
      <c r="G70" s="130"/>
      <c r="H70" s="156"/>
      <c r="I70" s="156"/>
      <c r="J70" s="289" t="s">
        <v>1163</v>
      </c>
    </row>
    <row r="71" spans="1:11" x14ac:dyDescent="0.2">
      <c r="F71" s="86"/>
      <c r="G71" s="86"/>
      <c r="H71" s="157"/>
      <c r="I71" s="157"/>
      <c r="J71" s="289" t="s">
        <v>1163</v>
      </c>
    </row>
    <row r="72" spans="1:11" x14ac:dyDescent="0.2">
      <c r="J72" s="289" t="s">
        <v>1163</v>
      </c>
    </row>
    <row r="73" spans="1:11" x14ac:dyDescent="0.2">
      <c r="J73" s="290" t="s">
        <v>1163</v>
      </c>
    </row>
    <row r="74" spans="1:11" x14ac:dyDescent="0.2">
      <c r="J74" s="289" t="s">
        <v>1163</v>
      </c>
    </row>
    <row r="75" spans="1:11" x14ac:dyDescent="0.2">
      <c r="J75" s="157"/>
    </row>
    <row r="76" spans="1:11" x14ac:dyDescent="0.2">
      <c r="J76" s="287"/>
    </row>
  </sheetData>
  <mergeCells count="1">
    <mergeCell ref="A1:F1"/>
  </mergeCells>
  <pageMargins left="0.25" right="0.25" top="0.75" bottom="0.7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zoomScaleNormal="100" workbookViewId="0">
      <selection sqref="A1:K1"/>
    </sheetView>
  </sheetViews>
  <sheetFormatPr defaultColWidth="35.42578125" defaultRowHeight="12" x14ac:dyDescent="0.2"/>
  <cols>
    <col min="1" max="1" width="35.5703125" style="296" customWidth="1"/>
    <col min="2" max="2" width="6.85546875" style="297" bestFit="1" customWidth="1"/>
    <col min="3" max="3" width="6.140625" style="297" bestFit="1" customWidth="1"/>
    <col min="4" max="4" width="9.85546875" style="296" bestFit="1" customWidth="1"/>
    <col min="5" max="6" width="9.85546875" style="296" customWidth="1"/>
    <col min="7" max="7" width="11" style="296" bestFit="1" customWidth="1"/>
    <col min="8" max="9" width="11" style="301" bestFit="1" customWidth="1"/>
    <col min="10" max="10" width="11" style="301" customWidth="1"/>
    <col min="11" max="11" width="39.140625" style="300" bestFit="1" customWidth="1"/>
    <col min="12" max="16384" width="35.42578125" style="296"/>
  </cols>
  <sheetData>
    <row r="1" spans="1:11" ht="24" customHeight="1" x14ac:dyDescent="0.2">
      <c r="A1" s="324" t="s">
        <v>1224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3" spans="1:11" s="348" customFormat="1" ht="19.5" customHeight="1" x14ac:dyDescent="0.2">
      <c r="A3" s="346" t="s">
        <v>399</v>
      </c>
      <c r="B3" s="346" t="s">
        <v>1182</v>
      </c>
      <c r="C3" s="346" t="s">
        <v>1181</v>
      </c>
      <c r="D3" s="346" t="s">
        <v>1185</v>
      </c>
      <c r="E3" s="346" t="s">
        <v>1184</v>
      </c>
      <c r="F3" s="347" t="s">
        <v>1191</v>
      </c>
      <c r="G3" s="347" t="s">
        <v>1192</v>
      </c>
      <c r="H3" s="346" t="s">
        <v>1009</v>
      </c>
      <c r="I3" s="347" t="s">
        <v>1193</v>
      </c>
      <c r="J3" s="347" t="s">
        <v>1194</v>
      </c>
      <c r="K3" s="347" t="s">
        <v>1195</v>
      </c>
    </row>
    <row r="4" spans="1:11" s="299" customFormat="1" x14ac:dyDescent="0.2">
      <c r="A4" s="325" t="s">
        <v>767</v>
      </c>
      <c r="B4" s="326" t="s">
        <v>1183</v>
      </c>
      <c r="C4" s="326">
        <v>1</v>
      </c>
      <c r="D4" s="327">
        <v>41829</v>
      </c>
      <c r="E4" s="328">
        <v>1000</v>
      </c>
      <c r="F4" s="329">
        <v>334</v>
      </c>
      <c r="G4" s="329">
        <v>333</v>
      </c>
      <c r="H4" s="329">
        <v>333</v>
      </c>
      <c r="I4" s="329">
        <v>0</v>
      </c>
      <c r="J4" s="330">
        <f>SUM(F4:I4)</f>
        <v>1000</v>
      </c>
      <c r="K4" s="331" t="s">
        <v>1203</v>
      </c>
    </row>
    <row r="5" spans="1:11" s="299" customFormat="1" x14ac:dyDescent="0.2">
      <c r="A5" s="325" t="s">
        <v>1187</v>
      </c>
      <c r="B5" s="326" t="s">
        <v>1183</v>
      </c>
      <c r="C5" s="326">
        <v>1</v>
      </c>
      <c r="D5" s="327">
        <v>41829</v>
      </c>
      <c r="E5" s="328">
        <v>970</v>
      </c>
      <c r="F5" s="329">
        <v>324</v>
      </c>
      <c r="G5" s="329">
        <v>323</v>
      </c>
      <c r="H5" s="329">
        <v>323</v>
      </c>
      <c r="I5" s="329">
        <v>0</v>
      </c>
      <c r="J5" s="330">
        <f t="shared" ref="J5:J26" si="0">SUM(F5:I5)</f>
        <v>970</v>
      </c>
      <c r="K5" s="331" t="s">
        <v>1198</v>
      </c>
    </row>
    <row r="6" spans="1:11" s="299" customFormat="1" x14ac:dyDescent="0.2">
      <c r="A6" s="325" t="s">
        <v>1188</v>
      </c>
      <c r="B6" s="326" t="s">
        <v>1183</v>
      </c>
      <c r="C6" s="326">
        <v>1</v>
      </c>
      <c r="D6" s="327">
        <v>41829</v>
      </c>
      <c r="E6" s="328">
        <v>1000</v>
      </c>
      <c r="F6" s="329">
        <v>333</v>
      </c>
      <c r="G6" s="329">
        <v>333</v>
      </c>
      <c r="H6" s="329">
        <v>334</v>
      </c>
      <c r="I6" s="329">
        <v>0</v>
      </c>
      <c r="J6" s="330">
        <f t="shared" si="0"/>
        <v>1000</v>
      </c>
      <c r="K6" s="331" t="s">
        <v>1197</v>
      </c>
    </row>
    <row r="7" spans="1:11" s="299" customFormat="1" x14ac:dyDescent="0.2">
      <c r="A7" s="325" t="s">
        <v>1189</v>
      </c>
      <c r="B7" s="326" t="s">
        <v>1183</v>
      </c>
      <c r="C7" s="326">
        <v>1</v>
      </c>
      <c r="D7" s="327">
        <v>41829</v>
      </c>
      <c r="E7" s="328">
        <v>2500</v>
      </c>
      <c r="F7" s="329">
        <v>833</v>
      </c>
      <c r="G7" s="329">
        <v>833</v>
      </c>
      <c r="H7" s="329">
        <v>834</v>
      </c>
      <c r="I7" s="329">
        <v>0</v>
      </c>
      <c r="J7" s="330">
        <f t="shared" si="0"/>
        <v>2500</v>
      </c>
      <c r="K7" s="331" t="s">
        <v>1199</v>
      </c>
    </row>
    <row r="8" spans="1:11" s="299" customFormat="1" x14ac:dyDescent="0.2">
      <c r="A8" s="325" t="s">
        <v>1190</v>
      </c>
      <c r="B8" s="326" t="s">
        <v>1183</v>
      </c>
      <c r="C8" s="326">
        <v>1</v>
      </c>
      <c r="D8" s="327">
        <v>41829</v>
      </c>
      <c r="E8" s="328">
        <v>2500</v>
      </c>
      <c r="F8" s="329">
        <v>834</v>
      </c>
      <c r="G8" s="329">
        <v>833</v>
      </c>
      <c r="H8" s="329">
        <v>833</v>
      </c>
      <c r="I8" s="329">
        <v>0</v>
      </c>
      <c r="J8" s="330">
        <f t="shared" si="0"/>
        <v>2500</v>
      </c>
      <c r="K8" s="331" t="s">
        <v>1202</v>
      </c>
    </row>
    <row r="9" spans="1:11" s="299" customFormat="1" x14ac:dyDescent="0.2">
      <c r="A9" s="325" t="s">
        <v>146</v>
      </c>
      <c r="B9" s="326" t="s">
        <v>1183</v>
      </c>
      <c r="C9" s="326">
        <v>1</v>
      </c>
      <c r="D9" s="327">
        <v>41829</v>
      </c>
      <c r="E9" s="328">
        <v>2500</v>
      </c>
      <c r="F9" s="329">
        <v>833</v>
      </c>
      <c r="G9" s="329">
        <v>834</v>
      </c>
      <c r="H9" s="329">
        <v>833</v>
      </c>
      <c r="I9" s="329">
        <v>0</v>
      </c>
      <c r="J9" s="330">
        <f t="shared" si="0"/>
        <v>2500</v>
      </c>
      <c r="K9" s="331" t="s">
        <v>1201</v>
      </c>
    </row>
    <row r="10" spans="1:11" s="299" customFormat="1" x14ac:dyDescent="0.2">
      <c r="A10" s="325" t="s">
        <v>428</v>
      </c>
      <c r="B10" s="326" t="s">
        <v>1183</v>
      </c>
      <c r="C10" s="326">
        <v>1</v>
      </c>
      <c r="D10" s="327">
        <v>41829</v>
      </c>
      <c r="E10" s="328">
        <v>1000</v>
      </c>
      <c r="F10" s="329">
        <v>333</v>
      </c>
      <c r="G10" s="329">
        <v>333</v>
      </c>
      <c r="H10" s="329">
        <v>334</v>
      </c>
      <c r="I10" s="329">
        <v>0</v>
      </c>
      <c r="J10" s="330">
        <f t="shared" si="0"/>
        <v>1000</v>
      </c>
      <c r="K10" s="331" t="s">
        <v>1200</v>
      </c>
    </row>
    <row r="11" spans="1:11" s="299" customFormat="1" x14ac:dyDescent="0.2">
      <c r="A11" s="325" t="s">
        <v>714</v>
      </c>
      <c r="B11" s="326" t="s">
        <v>1183</v>
      </c>
      <c r="C11" s="326">
        <v>1</v>
      </c>
      <c r="D11" s="327">
        <v>41829</v>
      </c>
      <c r="E11" s="328">
        <v>1200</v>
      </c>
      <c r="F11" s="329">
        <v>0</v>
      </c>
      <c r="G11" s="329">
        <v>0</v>
      </c>
      <c r="H11" s="329">
        <v>0</v>
      </c>
      <c r="I11" s="329">
        <v>1200</v>
      </c>
      <c r="J11" s="330">
        <f t="shared" si="0"/>
        <v>1200</v>
      </c>
      <c r="K11" s="331" t="s">
        <v>1207</v>
      </c>
    </row>
    <row r="12" spans="1:11" s="299" customFormat="1" x14ac:dyDescent="0.2">
      <c r="A12" s="325" t="s">
        <v>332</v>
      </c>
      <c r="B12" s="326" t="s">
        <v>1183</v>
      </c>
      <c r="C12" s="326">
        <v>1</v>
      </c>
      <c r="D12" s="327">
        <v>41829</v>
      </c>
      <c r="E12" s="328">
        <v>500</v>
      </c>
      <c r="F12" s="329">
        <v>0</v>
      </c>
      <c r="G12" s="329">
        <v>0</v>
      </c>
      <c r="H12" s="329">
        <v>0</v>
      </c>
      <c r="I12" s="329">
        <v>500</v>
      </c>
      <c r="J12" s="330">
        <f t="shared" si="0"/>
        <v>500</v>
      </c>
      <c r="K12" s="331" t="s">
        <v>1208</v>
      </c>
    </row>
    <row r="13" spans="1:11" s="299" customFormat="1" x14ac:dyDescent="0.2">
      <c r="A13" s="325" t="s">
        <v>957</v>
      </c>
      <c r="B13" s="326" t="s">
        <v>1183</v>
      </c>
      <c r="C13" s="326">
        <v>1</v>
      </c>
      <c r="D13" s="327">
        <v>41829</v>
      </c>
      <c r="E13" s="328">
        <v>2091</v>
      </c>
      <c r="F13" s="329">
        <v>697</v>
      </c>
      <c r="G13" s="329">
        <v>697</v>
      </c>
      <c r="H13" s="329">
        <v>697</v>
      </c>
      <c r="I13" s="329">
        <v>0</v>
      </c>
      <c r="J13" s="330">
        <f>SUM(F13:I13)</f>
        <v>2091</v>
      </c>
      <c r="K13" s="331" t="s">
        <v>1196</v>
      </c>
    </row>
    <row r="14" spans="1:11" s="299" customFormat="1" x14ac:dyDescent="0.2">
      <c r="A14" s="325" t="s">
        <v>491</v>
      </c>
      <c r="B14" s="326" t="s">
        <v>1183</v>
      </c>
      <c r="C14" s="326">
        <v>2</v>
      </c>
      <c r="D14" s="327">
        <v>41841</v>
      </c>
      <c r="E14" s="328">
        <v>2000</v>
      </c>
      <c r="F14" s="329">
        <v>500</v>
      </c>
      <c r="G14" s="329">
        <v>500</v>
      </c>
      <c r="H14" s="329">
        <v>500</v>
      </c>
      <c r="I14" s="329">
        <v>0</v>
      </c>
      <c r="J14" s="330">
        <f t="shared" si="0"/>
        <v>1500</v>
      </c>
      <c r="K14" s="331" t="s">
        <v>1204</v>
      </c>
    </row>
    <row r="15" spans="1:11" s="299" customFormat="1" x14ac:dyDescent="0.2">
      <c r="A15" s="325" t="s">
        <v>404</v>
      </c>
      <c r="B15" s="326" t="s">
        <v>1183</v>
      </c>
      <c r="C15" s="326">
        <v>2</v>
      </c>
      <c r="D15" s="327">
        <v>41885</v>
      </c>
      <c r="E15" s="328">
        <v>1200</v>
      </c>
      <c r="F15" s="329">
        <v>400</v>
      </c>
      <c r="G15" s="329">
        <v>400</v>
      </c>
      <c r="H15" s="329">
        <v>400</v>
      </c>
      <c r="I15" s="329">
        <v>0</v>
      </c>
      <c r="J15" s="330">
        <f t="shared" si="0"/>
        <v>1200</v>
      </c>
      <c r="K15" s="331" t="s">
        <v>1205</v>
      </c>
    </row>
    <row r="16" spans="1:11" s="299" customFormat="1" x14ac:dyDescent="0.2">
      <c r="A16" s="325" t="s">
        <v>513</v>
      </c>
      <c r="B16" s="326" t="s">
        <v>1183</v>
      </c>
      <c r="C16" s="326">
        <v>2</v>
      </c>
      <c r="D16" s="327">
        <v>41885</v>
      </c>
      <c r="E16" s="328">
        <v>1500</v>
      </c>
      <c r="F16" s="329">
        <v>0</v>
      </c>
      <c r="G16" s="329">
        <v>0</v>
      </c>
      <c r="H16" s="329">
        <v>0</v>
      </c>
      <c r="I16" s="329">
        <v>1500</v>
      </c>
      <c r="J16" s="330">
        <f t="shared" si="0"/>
        <v>1500</v>
      </c>
      <c r="K16" s="331" t="s">
        <v>1206</v>
      </c>
    </row>
    <row r="17" spans="1:11" s="299" customFormat="1" x14ac:dyDescent="0.2">
      <c r="A17" s="325" t="s">
        <v>1215</v>
      </c>
      <c r="B17" s="326" t="s">
        <v>1183</v>
      </c>
      <c r="C17" s="326">
        <v>2</v>
      </c>
      <c r="D17" s="327">
        <v>41911</v>
      </c>
      <c r="E17" s="328">
        <v>0</v>
      </c>
      <c r="F17" s="329">
        <v>250</v>
      </c>
      <c r="G17" s="329">
        <v>250</v>
      </c>
      <c r="H17" s="329">
        <v>0</v>
      </c>
      <c r="I17" s="329">
        <v>0</v>
      </c>
      <c r="J17" s="330">
        <f t="shared" si="0"/>
        <v>500</v>
      </c>
      <c r="K17" s="331" t="s">
        <v>1216</v>
      </c>
    </row>
    <row r="18" spans="1:11" s="299" customFormat="1" x14ac:dyDescent="0.2">
      <c r="A18" s="325" t="s">
        <v>1209</v>
      </c>
      <c r="B18" s="326" t="s">
        <v>1183</v>
      </c>
      <c r="C18" s="326">
        <v>2</v>
      </c>
      <c r="D18" s="327">
        <v>41918</v>
      </c>
      <c r="E18" s="328">
        <v>2000</v>
      </c>
      <c r="F18" s="329">
        <v>666</v>
      </c>
      <c r="G18" s="329">
        <v>668</v>
      </c>
      <c r="H18" s="329">
        <v>666</v>
      </c>
      <c r="I18" s="329">
        <v>0</v>
      </c>
      <c r="J18" s="330">
        <f t="shared" si="0"/>
        <v>2000</v>
      </c>
      <c r="K18" s="331" t="s">
        <v>1217</v>
      </c>
    </row>
    <row r="19" spans="1:11" s="299" customFormat="1" x14ac:dyDescent="0.2">
      <c r="A19" s="325" t="s">
        <v>204</v>
      </c>
      <c r="B19" s="326" t="s">
        <v>1183</v>
      </c>
      <c r="C19" s="326">
        <v>2</v>
      </c>
      <c r="D19" s="327">
        <v>41918</v>
      </c>
      <c r="E19" s="328">
        <v>3240.94</v>
      </c>
      <c r="F19" s="329">
        <v>500</v>
      </c>
      <c r="G19" s="329">
        <v>500</v>
      </c>
      <c r="H19" s="329">
        <v>500</v>
      </c>
      <c r="I19" s="329">
        <v>0</v>
      </c>
      <c r="J19" s="330">
        <f t="shared" si="0"/>
        <v>1500</v>
      </c>
      <c r="K19" s="331" t="s">
        <v>1210</v>
      </c>
    </row>
    <row r="20" spans="1:11" s="299" customFormat="1" x14ac:dyDescent="0.2">
      <c r="A20" s="332" t="s">
        <v>1211</v>
      </c>
      <c r="B20" s="333" t="s">
        <v>1218</v>
      </c>
      <c r="C20" s="333">
        <v>2</v>
      </c>
      <c r="D20" s="334">
        <v>41918</v>
      </c>
      <c r="E20" s="335">
        <v>1500</v>
      </c>
      <c r="F20" s="336">
        <v>0</v>
      </c>
      <c r="G20" s="336">
        <v>0</v>
      </c>
      <c r="H20" s="336">
        <v>0</v>
      </c>
      <c r="I20" s="336">
        <v>0</v>
      </c>
      <c r="J20" s="337">
        <f t="shared" si="0"/>
        <v>0</v>
      </c>
      <c r="K20" s="338" t="s">
        <v>1212</v>
      </c>
    </row>
    <row r="21" spans="1:11" s="299" customFormat="1" x14ac:dyDescent="0.2">
      <c r="A21" s="325" t="s">
        <v>17</v>
      </c>
      <c r="B21" s="326" t="s">
        <v>1183</v>
      </c>
      <c r="C21" s="326">
        <v>2</v>
      </c>
      <c r="D21" s="327">
        <v>41918</v>
      </c>
      <c r="E21" s="328">
        <v>3000</v>
      </c>
      <c r="F21" s="329">
        <v>0</v>
      </c>
      <c r="G21" s="329">
        <v>0</v>
      </c>
      <c r="H21" s="329">
        <v>0</v>
      </c>
      <c r="I21" s="329">
        <v>2500</v>
      </c>
      <c r="J21" s="330">
        <f t="shared" si="0"/>
        <v>2500</v>
      </c>
      <c r="K21" s="331" t="s">
        <v>1213</v>
      </c>
    </row>
    <row r="22" spans="1:11" s="299" customFormat="1" x14ac:dyDescent="0.2">
      <c r="A22" s="325" t="s">
        <v>749</v>
      </c>
      <c r="B22" s="326" t="s">
        <v>1183</v>
      </c>
      <c r="C22" s="326">
        <v>2</v>
      </c>
      <c r="D22" s="327">
        <v>41918</v>
      </c>
      <c r="E22" s="328">
        <v>2500</v>
      </c>
      <c r="F22" s="329">
        <v>0</v>
      </c>
      <c r="G22" s="329">
        <v>0</v>
      </c>
      <c r="H22" s="329">
        <v>0</v>
      </c>
      <c r="I22" s="329">
        <v>2500</v>
      </c>
      <c r="J22" s="330">
        <f t="shared" si="0"/>
        <v>2500</v>
      </c>
      <c r="K22" s="331" t="s">
        <v>1214</v>
      </c>
    </row>
    <row r="23" spans="1:11" s="299" customFormat="1" x14ac:dyDescent="0.2">
      <c r="A23" s="325" t="s">
        <v>190</v>
      </c>
      <c r="B23" s="326" t="s">
        <v>1183</v>
      </c>
      <c r="C23" s="326">
        <v>2</v>
      </c>
      <c r="D23" s="327">
        <v>41934</v>
      </c>
      <c r="E23" s="328">
        <v>1500</v>
      </c>
      <c r="F23" s="329">
        <v>500</v>
      </c>
      <c r="G23" s="329">
        <v>500</v>
      </c>
      <c r="H23" s="329">
        <v>500</v>
      </c>
      <c r="I23" s="329">
        <v>0</v>
      </c>
      <c r="J23" s="330">
        <f t="shared" si="0"/>
        <v>1500</v>
      </c>
      <c r="K23" s="331" t="s">
        <v>1219</v>
      </c>
    </row>
    <row r="24" spans="1:11" s="299" customFormat="1" x14ac:dyDescent="0.2">
      <c r="A24" s="325" t="s">
        <v>714</v>
      </c>
      <c r="B24" s="326" t="s">
        <v>1183</v>
      </c>
      <c r="C24" s="326">
        <v>3</v>
      </c>
      <c r="D24" s="327">
        <v>41955</v>
      </c>
      <c r="E24" s="328">
        <v>1500</v>
      </c>
      <c r="F24" s="329">
        <v>0</v>
      </c>
      <c r="G24" s="329">
        <v>0</v>
      </c>
      <c r="H24" s="329">
        <v>0</v>
      </c>
      <c r="I24" s="329">
        <v>1500</v>
      </c>
      <c r="J24" s="330">
        <f t="shared" si="0"/>
        <v>1500</v>
      </c>
      <c r="K24" s="331" t="s">
        <v>1220</v>
      </c>
    </row>
    <row r="25" spans="1:11" s="299" customFormat="1" x14ac:dyDescent="0.2">
      <c r="A25" s="325" t="s">
        <v>785</v>
      </c>
      <c r="B25" s="326" t="s">
        <v>1183</v>
      </c>
      <c r="C25" s="326">
        <v>3</v>
      </c>
      <c r="D25" s="327">
        <v>41955</v>
      </c>
      <c r="E25" s="328">
        <v>800</v>
      </c>
      <c r="F25" s="329">
        <v>0</v>
      </c>
      <c r="G25" s="329">
        <v>0</v>
      </c>
      <c r="H25" s="329">
        <v>0</v>
      </c>
      <c r="I25" s="329">
        <v>800</v>
      </c>
      <c r="J25" s="330">
        <f t="shared" si="0"/>
        <v>800</v>
      </c>
      <c r="K25" s="331" t="s">
        <v>1221</v>
      </c>
    </row>
    <row r="26" spans="1:11" s="299" customFormat="1" x14ac:dyDescent="0.2">
      <c r="A26" s="325" t="s">
        <v>1222</v>
      </c>
      <c r="B26" s="326" t="s">
        <v>1183</v>
      </c>
      <c r="C26" s="326">
        <v>3</v>
      </c>
      <c r="D26" s="327">
        <v>41955</v>
      </c>
      <c r="E26" s="328">
        <v>2500</v>
      </c>
      <c r="F26" s="329">
        <v>500</v>
      </c>
      <c r="G26" s="329">
        <v>500</v>
      </c>
      <c r="H26" s="329">
        <v>500</v>
      </c>
      <c r="I26" s="329">
        <v>0</v>
      </c>
      <c r="J26" s="330">
        <f t="shared" si="0"/>
        <v>1500</v>
      </c>
      <c r="K26" s="331" t="s">
        <v>1223</v>
      </c>
    </row>
    <row r="27" spans="1:11" s="299" customFormat="1" x14ac:dyDescent="0.2">
      <c r="A27" s="339" t="s">
        <v>107</v>
      </c>
      <c r="B27" s="340"/>
      <c r="C27" s="340">
        <v>3</v>
      </c>
      <c r="D27" s="341">
        <v>41665</v>
      </c>
      <c r="E27" s="342">
        <v>1500</v>
      </c>
      <c r="F27" s="343"/>
      <c r="G27" s="343"/>
      <c r="H27" s="343"/>
      <c r="I27" s="343"/>
      <c r="J27" s="344"/>
      <c r="K27" s="345" t="s">
        <v>1225</v>
      </c>
    </row>
    <row r="28" spans="1:11" s="299" customFormat="1" x14ac:dyDescent="0.2">
      <c r="A28" s="339" t="s">
        <v>1227</v>
      </c>
      <c r="B28" s="340"/>
      <c r="C28" s="340">
        <v>3</v>
      </c>
      <c r="D28" s="341">
        <v>41665</v>
      </c>
      <c r="E28" s="342">
        <v>2500</v>
      </c>
      <c r="F28" s="343"/>
      <c r="G28" s="343"/>
      <c r="H28" s="343"/>
      <c r="I28" s="343"/>
      <c r="J28" s="344"/>
      <c r="K28" s="345" t="s">
        <v>1226</v>
      </c>
    </row>
    <row r="29" spans="1:11" s="299" customFormat="1" x14ac:dyDescent="0.2">
      <c r="A29" s="339" t="s">
        <v>1228</v>
      </c>
      <c r="B29" s="340"/>
      <c r="C29" s="340">
        <v>3</v>
      </c>
      <c r="D29" s="341">
        <v>41665</v>
      </c>
      <c r="E29" s="342">
        <v>2500</v>
      </c>
      <c r="F29" s="343"/>
      <c r="G29" s="343"/>
      <c r="H29" s="343"/>
      <c r="I29" s="343"/>
      <c r="J29" s="344"/>
      <c r="K29" s="345" t="s">
        <v>1012</v>
      </c>
    </row>
    <row r="30" spans="1:11" s="299" customFormat="1" x14ac:dyDescent="0.2">
      <c r="A30" s="339" t="s">
        <v>146</v>
      </c>
      <c r="B30" s="340"/>
      <c r="C30" s="340">
        <v>3</v>
      </c>
      <c r="D30" s="341">
        <v>41665</v>
      </c>
      <c r="E30" s="342">
        <v>2000</v>
      </c>
      <c r="F30" s="343"/>
      <c r="G30" s="343"/>
      <c r="H30" s="343"/>
      <c r="I30" s="343"/>
      <c r="J30" s="344"/>
      <c r="K30" s="345" t="s">
        <v>1121</v>
      </c>
    </row>
    <row r="31" spans="1:11" s="299" customFormat="1" x14ac:dyDescent="0.2">
      <c r="A31" s="339" t="s">
        <v>1211</v>
      </c>
      <c r="B31" s="340"/>
      <c r="C31" s="340">
        <v>3</v>
      </c>
      <c r="D31" s="341">
        <v>41665</v>
      </c>
      <c r="E31" s="342">
        <v>1000</v>
      </c>
      <c r="F31" s="343"/>
      <c r="G31" s="343"/>
      <c r="H31" s="343"/>
      <c r="I31" s="343"/>
      <c r="J31" s="344"/>
      <c r="K31" s="345" t="s">
        <v>1212</v>
      </c>
    </row>
    <row r="32" spans="1:11" s="299" customFormat="1" x14ac:dyDescent="0.2">
      <c r="A32" s="339" t="s">
        <v>332</v>
      </c>
      <c r="B32" s="340"/>
      <c r="C32" s="340">
        <v>3</v>
      </c>
      <c r="D32" s="341">
        <v>41665</v>
      </c>
      <c r="E32" s="342">
        <v>1140.78</v>
      </c>
      <c r="F32" s="343"/>
      <c r="G32" s="343"/>
      <c r="H32" s="343"/>
      <c r="I32" s="343"/>
      <c r="J32" s="344"/>
      <c r="K32" s="345" t="s">
        <v>1229</v>
      </c>
    </row>
    <row r="33" spans="1:11" s="299" customFormat="1" x14ac:dyDescent="0.2">
      <c r="A33" s="299" t="s">
        <v>1163</v>
      </c>
      <c r="B33" s="305" t="s">
        <v>1163</v>
      </c>
      <c r="C33" s="305" t="s">
        <v>1163</v>
      </c>
      <c r="D33" s="306"/>
      <c r="E33" s="307"/>
      <c r="F33" s="308"/>
      <c r="G33" s="308"/>
      <c r="H33" s="308"/>
      <c r="I33" s="308"/>
      <c r="J33" s="310"/>
      <c r="K33" s="309"/>
    </row>
    <row r="34" spans="1:11" s="299" customFormat="1" x14ac:dyDescent="0.2">
      <c r="A34" s="302" t="s">
        <v>1186</v>
      </c>
      <c r="B34" s="311"/>
      <c r="C34" s="311"/>
      <c r="D34" s="302"/>
      <c r="E34" s="303"/>
      <c r="F34" s="303">
        <f>SUM(F4:F26)</f>
        <v>7837</v>
      </c>
      <c r="G34" s="303">
        <f>SUM(G4:G26)</f>
        <v>7837</v>
      </c>
      <c r="H34" s="303">
        <f>SUM(H4:H26)</f>
        <v>7587</v>
      </c>
      <c r="I34" s="303">
        <f>SUM(I4:I26)</f>
        <v>10500</v>
      </c>
      <c r="J34" s="303">
        <f>SUM(J4:J26)</f>
        <v>33761</v>
      </c>
      <c r="K34" s="304"/>
    </row>
    <row r="35" spans="1:11" s="298" customFormat="1" x14ac:dyDescent="0.2">
      <c r="A35" s="296"/>
      <c r="B35" s="297"/>
      <c r="C35" s="297"/>
      <c r="D35" s="296"/>
      <c r="E35" s="296"/>
      <c r="F35" s="296"/>
      <c r="G35" s="296"/>
      <c r="H35" s="301"/>
      <c r="I35" s="301"/>
      <c r="J35" s="301"/>
      <c r="K35" s="300"/>
    </row>
    <row r="36" spans="1:11" s="299" customFormat="1" x14ac:dyDescent="0.2">
      <c r="A36" s="296"/>
      <c r="B36" s="297"/>
      <c r="C36" s="297"/>
      <c r="D36" s="296"/>
      <c r="E36" s="296"/>
      <c r="F36" s="296" t="s">
        <v>1163</v>
      </c>
      <c r="G36" s="296" t="s">
        <v>1163</v>
      </c>
      <c r="H36" s="301" t="s">
        <v>1163</v>
      </c>
      <c r="I36" s="301" t="s">
        <v>1163</v>
      </c>
      <c r="J36" s="301"/>
      <c r="K36" s="300"/>
    </row>
    <row r="37" spans="1:11" s="298" customFormat="1" x14ac:dyDescent="0.2">
      <c r="A37" s="296"/>
      <c r="B37" s="297"/>
      <c r="C37" s="297"/>
      <c r="D37" s="296"/>
      <c r="E37" s="296"/>
      <c r="F37" s="312"/>
      <c r="G37" s="296"/>
      <c r="H37" s="301"/>
      <c r="I37" s="301"/>
      <c r="J37" s="301"/>
      <c r="K37" s="300"/>
    </row>
    <row r="38" spans="1:11" s="299" customFormat="1" x14ac:dyDescent="0.2">
      <c r="A38" s="296"/>
      <c r="B38" s="297"/>
      <c r="C38" s="297"/>
      <c r="D38" s="296"/>
      <c r="E38" s="296"/>
      <c r="F38" s="296"/>
      <c r="G38" s="296"/>
      <c r="H38" s="301"/>
      <c r="I38" s="301"/>
      <c r="J38" s="301"/>
      <c r="K38" s="300"/>
    </row>
    <row r="39" spans="1:11" s="299" customFormat="1" x14ac:dyDescent="0.2">
      <c r="A39" s="296"/>
      <c r="B39" s="297"/>
      <c r="C39" s="297"/>
      <c r="D39" s="296"/>
      <c r="E39" s="296"/>
      <c r="F39" s="296"/>
      <c r="G39" s="296"/>
      <c r="H39" s="301"/>
      <c r="I39" s="301"/>
      <c r="J39" s="301"/>
      <c r="K39" s="300"/>
    </row>
    <row r="40" spans="1:11" s="299" customFormat="1" x14ac:dyDescent="0.2">
      <c r="A40" s="296"/>
      <c r="B40" s="297"/>
      <c r="C40" s="297"/>
      <c r="D40" s="296"/>
      <c r="E40" s="296"/>
      <c r="F40" s="296"/>
      <c r="G40" s="296"/>
      <c r="H40" s="301"/>
      <c r="I40" s="301"/>
      <c r="J40" s="301"/>
      <c r="K40" s="300"/>
    </row>
    <row r="41" spans="1:11" s="298" customFormat="1" x14ac:dyDescent="0.2">
      <c r="A41" s="296"/>
      <c r="B41" s="297"/>
      <c r="C41" s="297"/>
      <c r="D41" s="296"/>
      <c r="E41" s="296"/>
      <c r="F41" s="296"/>
      <c r="G41" s="296"/>
      <c r="H41" s="301"/>
      <c r="I41" s="301"/>
      <c r="J41" s="301"/>
      <c r="K41" s="300"/>
    </row>
    <row r="42" spans="1:11" s="299" customFormat="1" x14ac:dyDescent="0.2">
      <c r="A42" s="296"/>
      <c r="B42" s="297"/>
      <c r="C42" s="297"/>
      <c r="D42" s="296"/>
      <c r="E42" s="296"/>
      <c r="F42" s="296"/>
      <c r="G42" s="296"/>
      <c r="H42" s="301"/>
      <c r="I42" s="301"/>
      <c r="J42" s="301"/>
      <c r="K42" s="300"/>
    </row>
    <row r="43" spans="1:11" s="299" customFormat="1" x14ac:dyDescent="0.2">
      <c r="A43" s="296"/>
      <c r="B43" s="297"/>
      <c r="C43" s="297"/>
      <c r="D43" s="296"/>
      <c r="E43" s="296"/>
      <c r="F43" s="296"/>
      <c r="G43" s="296"/>
      <c r="H43" s="301"/>
      <c r="I43" s="301"/>
      <c r="J43" s="301"/>
      <c r="K43" s="300"/>
    </row>
    <row r="44" spans="1:11" s="299" customFormat="1" x14ac:dyDescent="0.2">
      <c r="A44" s="296"/>
      <c r="B44" s="297"/>
      <c r="C44" s="297"/>
      <c r="D44" s="296"/>
      <c r="E44" s="296"/>
      <c r="F44" s="296"/>
      <c r="G44" s="296"/>
      <c r="H44" s="301"/>
      <c r="I44" s="301"/>
      <c r="J44" s="301"/>
      <c r="K44" s="300"/>
    </row>
    <row r="45" spans="1:11" s="299" customFormat="1" x14ac:dyDescent="0.2">
      <c r="A45" s="296"/>
      <c r="B45" s="297"/>
      <c r="C45" s="297"/>
      <c r="D45" s="296"/>
      <c r="E45" s="296"/>
      <c r="F45" s="296"/>
      <c r="G45" s="296"/>
      <c r="H45" s="301"/>
      <c r="I45" s="301"/>
      <c r="J45" s="301"/>
      <c r="K45" s="300"/>
    </row>
    <row r="46" spans="1:11" s="299" customFormat="1" x14ac:dyDescent="0.2">
      <c r="A46" s="296"/>
      <c r="B46" s="297"/>
      <c r="C46" s="297"/>
      <c r="D46" s="296"/>
      <c r="E46" s="296"/>
      <c r="F46" s="296"/>
      <c r="G46" s="296"/>
      <c r="H46" s="301"/>
      <c r="I46" s="301"/>
      <c r="J46" s="301"/>
      <c r="K46" s="300"/>
    </row>
    <row r="47" spans="1:11" s="299" customFormat="1" x14ac:dyDescent="0.2">
      <c r="A47" s="296"/>
      <c r="B47" s="297"/>
      <c r="C47" s="297"/>
      <c r="D47" s="296"/>
      <c r="E47" s="296"/>
      <c r="F47" s="296"/>
      <c r="G47" s="296"/>
      <c r="H47" s="301"/>
      <c r="I47" s="301"/>
      <c r="J47" s="301"/>
      <c r="K47" s="300"/>
    </row>
    <row r="48" spans="1:11" s="299" customFormat="1" x14ac:dyDescent="0.2">
      <c r="A48" s="296"/>
      <c r="B48" s="297"/>
      <c r="C48" s="297"/>
      <c r="D48" s="296"/>
      <c r="E48" s="296"/>
      <c r="F48" s="296"/>
      <c r="G48" s="296"/>
      <c r="H48" s="301"/>
      <c r="I48" s="301"/>
      <c r="J48" s="301"/>
      <c r="K48" s="300"/>
    </row>
    <row r="49" spans="1:11" s="299" customFormat="1" x14ac:dyDescent="0.2">
      <c r="A49" s="296"/>
      <c r="B49" s="297"/>
      <c r="C49" s="297"/>
      <c r="D49" s="296"/>
      <c r="E49" s="296"/>
      <c r="F49" s="296"/>
      <c r="G49" s="296"/>
      <c r="H49" s="301"/>
      <c r="I49" s="301"/>
      <c r="J49" s="301"/>
      <c r="K49" s="300"/>
    </row>
    <row r="50" spans="1:11" s="299" customFormat="1" x14ac:dyDescent="0.2">
      <c r="A50" s="296"/>
      <c r="B50" s="297"/>
      <c r="C50" s="297"/>
      <c r="D50" s="296"/>
      <c r="E50" s="296"/>
      <c r="F50" s="296"/>
      <c r="G50" s="296"/>
      <c r="H50" s="301"/>
      <c r="I50" s="301"/>
      <c r="J50" s="301"/>
      <c r="K50" s="300"/>
    </row>
    <row r="51" spans="1:11" s="299" customFormat="1" x14ac:dyDescent="0.2">
      <c r="A51" s="296"/>
      <c r="B51" s="297"/>
      <c r="C51" s="297"/>
      <c r="D51" s="296"/>
      <c r="E51" s="296"/>
      <c r="F51" s="296"/>
      <c r="G51" s="296"/>
      <c r="H51" s="301"/>
      <c r="I51" s="301"/>
      <c r="J51" s="301"/>
      <c r="K51" s="300"/>
    </row>
    <row r="52" spans="1:11" s="299" customFormat="1" x14ac:dyDescent="0.2">
      <c r="A52" s="296"/>
      <c r="B52" s="297"/>
      <c r="C52" s="297"/>
      <c r="D52" s="296"/>
      <c r="E52" s="296"/>
      <c r="F52" s="296"/>
      <c r="G52" s="296"/>
      <c r="H52" s="301"/>
      <c r="I52" s="301"/>
      <c r="J52" s="301"/>
      <c r="K52" s="300"/>
    </row>
    <row r="53" spans="1:11" s="299" customFormat="1" x14ac:dyDescent="0.2">
      <c r="A53" s="296"/>
      <c r="B53" s="297"/>
      <c r="C53" s="297"/>
      <c r="D53" s="296"/>
      <c r="E53" s="296"/>
      <c r="F53" s="296"/>
      <c r="G53" s="296"/>
      <c r="H53" s="301"/>
      <c r="I53" s="301"/>
      <c r="J53" s="301"/>
      <c r="K53" s="300"/>
    </row>
    <row r="54" spans="1:11" s="299" customFormat="1" x14ac:dyDescent="0.2">
      <c r="A54" s="296"/>
      <c r="B54" s="297"/>
      <c r="C54" s="297"/>
      <c r="D54" s="296"/>
      <c r="E54" s="296"/>
      <c r="F54" s="296"/>
      <c r="G54" s="296"/>
      <c r="H54" s="301"/>
      <c r="I54" s="301"/>
      <c r="J54" s="301"/>
      <c r="K54" s="300"/>
    </row>
    <row r="55" spans="1:11" s="299" customFormat="1" x14ac:dyDescent="0.2">
      <c r="A55" s="296"/>
      <c r="B55" s="297"/>
      <c r="C55" s="297"/>
      <c r="D55" s="296"/>
      <c r="E55" s="296"/>
      <c r="F55" s="296"/>
      <c r="G55" s="296"/>
      <c r="H55" s="301"/>
      <c r="I55" s="301"/>
      <c r="J55" s="301"/>
      <c r="K55" s="300"/>
    </row>
    <row r="56" spans="1:11" s="299" customFormat="1" x14ac:dyDescent="0.2">
      <c r="A56" s="296"/>
      <c r="B56" s="297"/>
      <c r="C56" s="297"/>
      <c r="D56" s="296"/>
      <c r="E56" s="296"/>
      <c r="F56" s="296"/>
      <c r="G56" s="296"/>
      <c r="H56" s="301"/>
      <c r="I56" s="301"/>
      <c r="J56" s="301"/>
      <c r="K56" s="300"/>
    </row>
    <row r="57" spans="1:11" s="299" customFormat="1" x14ac:dyDescent="0.2">
      <c r="A57" s="296"/>
      <c r="B57" s="297"/>
      <c r="C57" s="297"/>
      <c r="D57" s="296"/>
      <c r="E57" s="296"/>
      <c r="F57" s="296"/>
      <c r="G57" s="296"/>
      <c r="H57" s="301"/>
      <c r="I57" s="301"/>
      <c r="J57" s="301"/>
      <c r="K57" s="300"/>
    </row>
    <row r="58" spans="1:11" s="299" customFormat="1" x14ac:dyDescent="0.2">
      <c r="A58" s="296"/>
      <c r="B58" s="297"/>
      <c r="C58" s="297"/>
      <c r="D58" s="296"/>
      <c r="E58" s="296"/>
      <c r="F58" s="296"/>
      <c r="G58" s="296"/>
      <c r="H58" s="301"/>
      <c r="I58" s="301"/>
      <c r="J58" s="301"/>
      <c r="K58" s="300"/>
    </row>
    <row r="59" spans="1:11" s="299" customFormat="1" x14ac:dyDescent="0.2">
      <c r="A59" s="296"/>
      <c r="B59" s="297"/>
      <c r="C59" s="297"/>
      <c r="D59" s="296"/>
      <c r="E59" s="296"/>
      <c r="F59" s="296"/>
      <c r="G59" s="296"/>
      <c r="H59" s="301"/>
      <c r="I59" s="301"/>
      <c r="J59" s="301"/>
      <c r="K59" s="300"/>
    </row>
    <row r="60" spans="1:11" s="299" customFormat="1" x14ac:dyDescent="0.2">
      <c r="A60" s="296"/>
      <c r="B60" s="297"/>
      <c r="C60" s="297"/>
      <c r="D60" s="296"/>
      <c r="E60" s="296"/>
      <c r="F60" s="296"/>
      <c r="G60" s="296"/>
      <c r="H60" s="301"/>
      <c r="I60" s="301"/>
      <c r="J60" s="301"/>
      <c r="K60" s="300"/>
    </row>
    <row r="61" spans="1:11" s="299" customFormat="1" x14ac:dyDescent="0.2">
      <c r="A61" s="296"/>
      <c r="B61" s="297"/>
      <c r="C61" s="297"/>
      <c r="D61" s="296"/>
      <c r="E61" s="296"/>
      <c r="F61" s="296"/>
      <c r="G61" s="296"/>
      <c r="H61" s="301"/>
      <c r="I61" s="301"/>
      <c r="J61" s="301"/>
      <c r="K61" s="300"/>
    </row>
    <row r="62" spans="1:11" s="299" customFormat="1" x14ac:dyDescent="0.2">
      <c r="A62" s="296"/>
      <c r="B62" s="297"/>
      <c r="C62" s="297"/>
      <c r="D62" s="296"/>
      <c r="E62" s="296"/>
      <c r="F62" s="296"/>
      <c r="G62" s="296"/>
      <c r="H62" s="301"/>
      <c r="I62" s="301"/>
      <c r="J62" s="301"/>
      <c r="K62" s="300"/>
    </row>
    <row r="63" spans="1:11" s="299" customFormat="1" x14ac:dyDescent="0.2">
      <c r="A63" s="296"/>
      <c r="B63" s="297"/>
      <c r="C63" s="297"/>
      <c r="D63" s="296"/>
      <c r="E63" s="296"/>
      <c r="F63" s="296"/>
      <c r="G63" s="296"/>
      <c r="H63" s="301"/>
      <c r="I63" s="301"/>
      <c r="J63" s="301"/>
      <c r="K63" s="300"/>
    </row>
    <row r="64" spans="1:11" s="299" customFormat="1" x14ac:dyDescent="0.2">
      <c r="A64" s="296"/>
      <c r="B64" s="297"/>
      <c r="C64" s="297"/>
      <c r="D64" s="296"/>
      <c r="E64" s="296"/>
      <c r="F64" s="296"/>
      <c r="G64" s="296"/>
      <c r="H64" s="301"/>
      <c r="I64" s="301"/>
      <c r="J64" s="301"/>
      <c r="K64" s="300"/>
    </row>
    <row r="65" spans="1:11" s="299" customFormat="1" x14ac:dyDescent="0.2">
      <c r="A65" s="296"/>
      <c r="B65" s="297"/>
      <c r="C65" s="297"/>
      <c r="D65" s="296"/>
      <c r="E65" s="296"/>
      <c r="F65" s="296"/>
      <c r="G65" s="296"/>
      <c r="H65" s="301"/>
      <c r="I65" s="301"/>
      <c r="J65" s="301"/>
      <c r="K65" s="300"/>
    </row>
    <row r="66" spans="1:11" s="299" customFormat="1" x14ac:dyDescent="0.2">
      <c r="A66" s="296"/>
      <c r="B66" s="297"/>
      <c r="C66" s="297"/>
      <c r="D66" s="296"/>
      <c r="E66" s="296"/>
      <c r="F66" s="296"/>
      <c r="G66" s="296"/>
      <c r="H66" s="301"/>
      <c r="I66" s="301"/>
      <c r="J66" s="301"/>
      <c r="K66" s="300"/>
    </row>
    <row r="67" spans="1:11" s="299" customFormat="1" x14ac:dyDescent="0.2">
      <c r="A67" s="296"/>
      <c r="B67" s="297"/>
      <c r="C67" s="297"/>
      <c r="D67" s="296"/>
      <c r="E67" s="296"/>
      <c r="F67" s="296"/>
      <c r="G67" s="296"/>
      <c r="H67" s="301"/>
      <c r="I67" s="301"/>
      <c r="J67" s="301"/>
      <c r="K67" s="300"/>
    </row>
    <row r="68" spans="1:11" s="299" customFormat="1" x14ac:dyDescent="0.2">
      <c r="A68" s="296"/>
      <c r="B68" s="297"/>
      <c r="C68" s="297"/>
      <c r="D68" s="296"/>
      <c r="E68" s="296"/>
      <c r="F68" s="296"/>
      <c r="G68" s="296"/>
      <c r="H68" s="301"/>
      <c r="I68" s="301"/>
      <c r="J68" s="301"/>
      <c r="K68" s="300"/>
    </row>
    <row r="69" spans="1:11" s="299" customFormat="1" x14ac:dyDescent="0.2">
      <c r="A69" s="296"/>
      <c r="B69" s="297"/>
      <c r="C69" s="297"/>
      <c r="D69" s="296"/>
      <c r="E69" s="296"/>
      <c r="F69" s="296"/>
      <c r="G69" s="296"/>
      <c r="H69" s="301"/>
      <c r="I69" s="301"/>
      <c r="J69" s="301"/>
      <c r="K69" s="300"/>
    </row>
    <row r="70" spans="1:11" s="299" customFormat="1" x14ac:dyDescent="0.2">
      <c r="A70" s="296"/>
      <c r="B70" s="297"/>
      <c r="C70" s="297"/>
      <c r="D70" s="296"/>
      <c r="E70" s="296"/>
      <c r="F70" s="296"/>
      <c r="G70" s="296"/>
      <c r="H70" s="301"/>
      <c r="I70" s="301"/>
      <c r="J70" s="301"/>
      <c r="K70" s="300"/>
    </row>
    <row r="71" spans="1:11" s="299" customFormat="1" x14ac:dyDescent="0.2">
      <c r="A71" s="296"/>
      <c r="B71" s="297"/>
      <c r="C71" s="297"/>
      <c r="D71" s="296"/>
      <c r="E71" s="296"/>
      <c r="F71" s="296"/>
      <c r="G71" s="296"/>
      <c r="H71" s="301"/>
      <c r="I71" s="301"/>
      <c r="J71" s="301"/>
      <c r="K71" s="300"/>
    </row>
    <row r="72" spans="1:11" s="299" customFormat="1" x14ac:dyDescent="0.2">
      <c r="A72" s="296"/>
      <c r="B72" s="297"/>
      <c r="C72" s="297"/>
      <c r="D72" s="296"/>
      <c r="E72" s="296"/>
      <c r="F72" s="296"/>
      <c r="G72" s="296"/>
      <c r="H72" s="301"/>
      <c r="I72" s="301"/>
      <c r="J72" s="301"/>
      <c r="K72" s="300"/>
    </row>
    <row r="73" spans="1:11" s="299" customFormat="1" x14ac:dyDescent="0.2">
      <c r="A73" s="296"/>
      <c r="B73" s="297"/>
      <c r="C73" s="297"/>
      <c r="D73" s="296"/>
      <c r="E73" s="296"/>
      <c r="F73" s="296"/>
      <c r="G73" s="296"/>
      <c r="H73" s="301"/>
      <c r="I73" s="301"/>
      <c r="J73" s="301"/>
      <c r="K73" s="300"/>
    </row>
    <row r="74" spans="1:11" s="299" customFormat="1" x14ac:dyDescent="0.2">
      <c r="A74" s="296"/>
      <c r="B74" s="297"/>
      <c r="C74" s="297"/>
      <c r="D74" s="296"/>
      <c r="E74" s="296"/>
      <c r="F74" s="296"/>
      <c r="G74" s="296"/>
      <c r="H74" s="301"/>
      <c r="I74" s="301"/>
      <c r="J74" s="301"/>
      <c r="K74" s="300"/>
    </row>
    <row r="75" spans="1:11" s="299" customFormat="1" x14ac:dyDescent="0.2">
      <c r="A75" s="296"/>
      <c r="B75" s="297"/>
      <c r="C75" s="297"/>
      <c r="D75" s="296"/>
      <c r="E75" s="296"/>
      <c r="F75" s="296"/>
      <c r="G75" s="296"/>
      <c r="H75" s="301"/>
      <c r="I75" s="301"/>
      <c r="J75" s="301"/>
      <c r="K75" s="300"/>
    </row>
    <row r="76" spans="1:11" s="299" customFormat="1" x14ac:dyDescent="0.2">
      <c r="A76" s="296"/>
      <c r="B76" s="297"/>
      <c r="C76" s="297"/>
      <c r="D76" s="296"/>
      <c r="E76" s="296"/>
      <c r="F76" s="296"/>
      <c r="G76" s="296"/>
      <c r="H76" s="301"/>
      <c r="I76" s="301"/>
      <c r="J76" s="301"/>
      <c r="K76" s="300"/>
    </row>
    <row r="77" spans="1:11" s="299" customFormat="1" x14ac:dyDescent="0.2">
      <c r="A77" s="296"/>
      <c r="B77" s="297"/>
      <c r="C77" s="297"/>
      <c r="D77" s="296"/>
      <c r="E77" s="296"/>
      <c r="F77" s="296"/>
      <c r="G77" s="296"/>
      <c r="H77" s="301"/>
      <c r="I77" s="301"/>
      <c r="J77" s="301"/>
      <c r="K77" s="300"/>
    </row>
    <row r="78" spans="1:11" s="299" customFormat="1" x14ac:dyDescent="0.2">
      <c r="A78" s="296"/>
      <c r="B78" s="297"/>
      <c r="C78" s="297"/>
      <c r="D78" s="296"/>
      <c r="E78" s="296"/>
      <c r="F78" s="296"/>
      <c r="G78" s="296"/>
      <c r="H78" s="301"/>
      <c r="I78" s="301"/>
      <c r="J78" s="301"/>
      <c r="K78" s="300"/>
    </row>
    <row r="85" spans="1:11" s="302" customFormat="1" x14ac:dyDescent="0.2">
      <c r="A85" s="296"/>
      <c r="B85" s="297"/>
      <c r="C85" s="297"/>
      <c r="D85" s="296"/>
      <c r="E85" s="296"/>
      <c r="F85" s="296"/>
      <c r="G85" s="296"/>
      <c r="H85" s="301"/>
      <c r="I85" s="301"/>
      <c r="J85" s="301"/>
      <c r="K85" s="300"/>
    </row>
  </sheetData>
  <sortState ref="A235:T243">
    <sortCondition ref="D235:D243"/>
  </sortState>
  <mergeCells count="1">
    <mergeCell ref="A1:K1"/>
  </mergeCells>
  <phoneticPr fontId="3" type="noConversion"/>
  <printOptions horizontalCentered="1" gridLines="1"/>
  <pageMargins left="0.25" right="0.25" top="0.5" bottom="0.25" header="0" footer="0"/>
  <pageSetup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selection sqref="A1:G1"/>
    </sheetView>
  </sheetViews>
  <sheetFormatPr defaultRowHeight="12.75" x14ac:dyDescent="0.2"/>
  <cols>
    <col min="1" max="1" width="48.7109375" bestFit="1" customWidth="1"/>
    <col min="2" max="7" width="15.28515625" customWidth="1"/>
  </cols>
  <sheetData>
    <row r="1" spans="1:8" ht="23.25" x14ac:dyDescent="0.35">
      <c r="A1" s="313" t="s">
        <v>626</v>
      </c>
      <c r="B1" s="313"/>
      <c r="C1" s="313"/>
      <c r="D1" s="313"/>
      <c r="E1" s="313"/>
      <c r="F1" s="313"/>
      <c r="G1" s="313"/>
    </row>
    <row r="2" spans="1:8" s="32" customFormat="1" x14ac:dyDescent="0.2">
      <c r="A2" s="31"/>
      <c r="C2" s="31"/>
      <c r="D2" s="31"/>
      <c r="E2" s="31"/>
      <c r="F2" s="31"/>
      <c r="G2" s="31"/>
    </row>
    <row r="4" spans="1:8" ht="13.5" thickBot="1" x14ac:dyDescent="0.25">
      <c r="A4" s="4" t="s">
        <v>399</v>
      </c>
      <c r="B4" s="5" t="s">
        <v>389</v>
      </c>
      <c r="C4" s="5" t="s">
        <v>509</v>
      </c>
      <c r="D4" s="5" t="s">
        <v>319</v>
      </c>
      <c r="E4" s="5" t="s">
        <v>397</v>
      </c>
      <c r="F4" s="5" t="s">
        <v>398</v>
      </c>
      <c r="G4" s="5" t="s">
        <v>400</v>
      </c>
    </row>
    <row r="5" spans="1:8" x14ac:dyDescent="0.2">
      <c r="A5" s="73" t="s">
        <v>429</v>
      </c>
      <c r="B5" s="76">
        <v>36708</v>
      </c>
      <c r="C5" s="16">
        <v>1000</v>
      </c>
      <c r="D5" s="16">
        <v>1000</v>
      </c>
      <c r="E5" s="53"/>
      <c r="F5" s="16">
        <v>0</v>
      </c>
      <c r="G5" s="21">
        <f t="shared" ref="G5:G11" si="0">SUM(C5:F5)</f>
        <v>2000</v>
      </c>
      <c r="H5" t="s">
        <v>36</v>
      </c>
    </row>
    <row r="6" spans="1:8" x14ac:dyDescent="0.2">
      <c r="A6" s="74" t="s">
        <v>37</v>
      </c>
      <c r="B6" s="77">
        <v>36708</v>
      </c>
      <c r="C6" s="37">
        <v>1000</v>
      </c>
      <c r="D6" s="37">
        <v>1000</v>
      </c>
      <c r="E6" s="54"/>
      <c r="F6" s="37">
        <v>1000</v>
      </c>
      <c r="G6" s="22">
        <f t="shared" si="0"/>
        <v>3000</v>
      </c>
      <c r="H6" t="s">
        <v>38</v>
      </c>
    </row>
    <row r="7" spans="1:8" x14ac:dyDescent="0.2">
      <c r="A7" s="74" t="s">
        <v>75</v>
      </c>
      <c r="B7" s="77">
        <v>36708</v>
      </c>
      <c r="C7" s="37">
        <v>0</v>
      </c>
      <c r="D7" s="37">
        <v>700</v>
      </c>
      <c r="E7" s="54"/>
      <c r="F7" s="37">
        <v>0</v>
      </c>
      <c r="G7" s="22">
        <f t="shared" si="0"/>
        <v>700</v>
      </c>
      <c r="H7" t="s">
        <v>77</v>
      </c>
    </row>
    <row r="8" spans="1:8" x14ac:dyDescent="0.2">
      <c r="A8" s="74" t="s">
        <v>76</v>
      </c>
      <c r="B8" s="77">
        <v>36708</v>
      </c>
      <c r="C8" s="37">
        <v>0</v>
      </c>
      <c r="D8" s="37">
        <v>320</v>
      </c>
      <c r="E8" s="54"/>
      <c r="F8" s="37">
        <v>0</v>
      </c>
      <c r="G8" s="22">
        <f t="shared" si="0"/>
        <v>320</v>
      </c>
      <c r="H8" t="s">
        <v>77</v>
      </c>
    </row>
    <row r="9" spans="1:8" x14ac:dyDescent="0.2">
      <c r="A9" s="74" t="s">
        <v>78</v>
      </c>
      <c r="B9" s="77">
        <v>36739</v>
      </c>
      <c r="C9" s="37">
        <v>0</v>
      </c>
      <c r="D9" s="37">
        <v>450</v>
      </c>
      <c r="E9" s="54"/>
      <c r="F9" s="37">
        <v>0</v>
      </c>
      <c r="G9" s="22">
        <f t="shared" si="0"/>
        <v>450</v>
      </c>
      <c r="H9" t="s">
        <v>77</v>
      </c>
    </row>
    <row r="10" spans="1:8" x14ac:dyDescent="0.2">
      <c r="A10" s="74" t="s">
        <v>79</v>
      </c>
      <c r="B10" s="77">
        <v>36739</v>
      </c>
      <c r="C10" s="37">
        <v>0</v>
      </c>
      <c r="D10" s="37">
        <v>1071.53</v>
      </c>
      <c r="E10" s="54"/>
      <c r="F10" s="37">
        <v>0</v>
      </c>
      <c r="G10" s="22">
        <f t="shared" si="0"/>
        <v>1071.53</v>
      </c>
      <c r="H10" t="s">
        <v>80</v>
      </c>
    </row>
    <row r="11" spans="1:8" x14ac:dyDescent="0.2">
      <c r="A11" s="74" t="s">
        <v>82</v>
      </c>
      <c r="B11" s="77">
        <v>36739</v>
      </c>
      <c r="C11" s="37">
        <v>0</v>
      </c>
      <c r="D11" s="37">
        <v>3822.89</v>
      </c>
      <c r="E11" s="54"/>
      <c r="F11" s="37">
        <v>0</v>
      </c>
      <c r="G11" s="22">
        <f t="shared" si="0"/>
        <v>3822.89</v>
      </c>
      <c r="H11" t="s">
        <v>80</v>
      </c>
    </row>
    <row r="12" spans="1:8" x14ac:dyDescent="0.2">
      <c r="A12" s="74" t="s">
        <v>511</v>
      </c>
      <c r="B12" s="77">
        <v>36739</v>
      </c>
      <c r="C12" s="37">
        <v>2500</v>
      </c>
      <c r="D12" s="37">
        <v>2500</v>
      </c>
      <c r="E12" s="54"/>
      <c r="F12" s="37">
        <v>0</v>
      </c>
      <c r="G12" s="22">
        <f t="shared" ref="G12:G101" si="1">SUM(C12:F12)</f>
        <v>5000</v>
      </c>
    </row>
    <row r="13" spans="1:8" x14ac:dyDescent="0.2">
      <c r="A13" s="74" t="s">
        <v>425</v>
      </c>
      <c r="B13" s="77">
        <v>36739</v>
      </c>
      <c r="C13" s="37">
        <v>5000</v>
      </c>
      <c r="D13" s="37"/>
      <c r="E13" s="54"/>
      <c r="F13" s="37">
        <v>0</v>
      </c>
      <c r="G13" s="22">
        <f t="shared" si="1"/>
        <v>5000</v>
      </c>
    </row>
    <row r="14" spans="1:8" x14ac:dyDescent="0.2">
      <c r="A14" s="74" t="s">
        <v>401</v>
      </c>
      <c r="B14" s="77">
        <v>36739</v>
      </c>
      <c r="C14" s="37">
        <v>1500</v>
      </c>
      <c r="D14" s="37">
        <v>1500</v>
      </c>
      <c r="E14" s="54"/>
      <c r="F14" s="37">
        <v>0</v>
      </c>
      <c r="G14" s="22">
        <f t="shared" si="1"/>
        <v>3000</v>
      </c>
      <c r="H14" t="s">
        <v>39</v>
      </c>
    </row>
    <row r="15" spans="1:8" x14ac:dyDescent="0.2">
      <c r="A15" s="74" t="s">
        <v>541</v>
      </c>
      <c r="B15" s="77">
        <v>36739</v>
      </c>
      <c r="C15" s="37">
        <v>0</v>
      </c>
      <c r="D15" s="37">
        <v>1000</v>
      </c>
      <c r="E15" s="54"/>
      <c r="F15" s="37">
        <v>0</v>
      </c>
      <c r="G15" s="22">
        <f t="shared" si="1"/>
        <v>1000</v>
      </c>
      <c r="H15" t="s">
        <v>81</v>
      </c>
    </row>
    <row r="16" spans="1:8" x14ac:dyDescent="0.2">
      <c r="A16" s="74" t="s">
        <v>62</v>
      </c>
      <c r="B16" s="77">
        <v>36739</v>
      </c>
      <c r="C16" s="37">
        <v>0</v>
      </c>
      <c r="D16" s="37">
        <v>1000</v>
      </c>
      <c r="E16" s="54"/>
      <c r="F16" s="37">
        <v>0</v>
      </c>
      <c r="G16" s="22">
        <f t="shared" si="1"/>
        <v>1000</v>
      </c>
      <c r="H16" t="s">
        <v>83</v>
      </c>
    </row>
    <row r="17" spans="1:8" x14ac:dyDescent="0.2">
      <c r="A17" s="74" t="s">
        <v>76</v>
      </c>
      <c r="B17" s="77">
        <v>36739</v>
      </c>
      <c r="C17" s="37">
        <v>0</v>
      </c>
      <c r="D17" s="37">
        <v>300</v>
      </c>
      <c r="E17" s="54"/>
      <c r="F17" s="37">
        <v>0</v>
      </c>
      <c r="G17" s="22">
        <f t="shared" ref="G17:G24" si="2">SUM(C17:F17)</f>
        <v>300</v>
      </c>
      <c r="H17" t="s">
        <v>77</v>
      </c>
    </row>
    <row r="18" spans="1:8" x14ac:dyDescent="0.2">
      <c r="A18" s="74" t="s">
        <v>759</v>
      </c>
      <c r="B18" s="77">
        <v>36739</v>
      </c>
      <c r="C18" s="37"/>
      <c r="D18" s="37"/>
      <c r="E18" s="54"/>
      <c r="F18" s="37">
        <v>5000</v>
      </c>
      <c r="G18" s="22">
        <f t="shared" si="2"/>
        <v>5000</v>
      </c>
      <c r="H18" t="s">
        <v>291</v>
      </c>
    </row>
    <row r="19" spans="1:8" x14ac:dyDescent="0.2">
      <c r="A19" s="74" t="s">
        <v>79</v>
      </c>
      <c r="B19" s="77">
        <v>36770</v>
      </c>
      <c r="C19" s="37">
        <v>0</v>
      </c>
      <c r="D19" s="37">
        <v>123.27</v>
      </c>
      <c r="E19" s="54"/>
      <c r="F19" s="37">
        <v>0</v>
      </c>
      <c r="G19" s="22">
        <f t="shared" si="2"/>
        <v>123.27</v>
      </c>
      <c r="H19" t="s">
        <v>80</v>
      </c>
    </row>
    <row r="20" spans="1:8" x14ac:dyDescent="0.2">
      <c r="A20" s="74" t="s">
        <v>84</v>
      </c>
      <c r="B20" s="77">
        <v>36770</v>
      </c>
      <c r="C20" s="37">
        <v>0</v>
      </c>
      <c r="D20" s="37">
        <v>-8000</v>
      </c>
      <c r="E20" s="54"/>
      <c r="F20" s="37">
        <v>0</v>
      </c>
      <c r="G20" s="22">
        <f t="shared" si="2"/>
        <v>-8000</v>
      </c>
      <c r="H20" t="s">
        <v>85</v>
      </c>
    </row>
    <row r="21" spans="1:8" x14ac:dyDescent="0.2">
      <c r="A21" s="74" t="s">
        <v>86</v>
      </c>
      <c r="B21" s="77">
        <v>36770</v>
      </c>
      <c r="C21" s="37">
        <v>0</v>
      </c>
      <c r="D21" s="37">
        <v>600</v>
      </c>
      <c r="E21" s="54"/>
      <c r="F21" s="37">
        <v>0</v>
      </c>
      <c r="G21" s="22">
        <f t="shared" si="2"/>
        <v>600</v>
      </c>
      <c r="H21" t="s">
        <v>77</v>
      </c>
    </row>
    <row r="22" spans="1:8" x14ac:dyDescent="0.2">
      <c r="A22" s="74" t="s">
        <v>256</v>
      </c>
      <c r="B22" s="77">
        <v>36770</v>
      </c>
      <c r="C22" s="37">
        <v>0</v>
      </c>
      <c r="D22" s="37">
        <v>500</v>
      </c>
      <c r="E22" s="54"/>
      <c r="F22" s="37">
        <v>0</v>
      </c>
      <c r="G22" s="22">
        <f t="shared" si="2"/>
        <v>500</v>
      </c>
      <c r="H22" t="s">
        <v>255</v>
      </c>
    </row>
    <row r="23" spans="1:8" x14ac:dyDescent="0.2">
      <c r="A23" s="74" t="s">
        <v>496</v>
      </c>
      <c r="B23" s="77">
        <v>36770</v>
      </c>
      <c r="C23" s="37">
        <v>0</v>
      </c>
      <c r="D23" s="37">
        <v>370.63</v>
      </c>
      <c r="E23" s="54"/>
      <c r="F23" s="37">
        <v>0</v>
      </c>
      <c r="G23" s="22">
        <f t="shared" si="2"/>
        <v>370.63</v>
      </c>
      <c r="H23" t="s">
        <v>257</v>
      </c>
    </row>
    <row r="24" spans="1:8" x14ac:dyDescent="0.2">
      <c r="A24" s="74" t="s">
        <v>292</v>
      </c>
      <c r="B24" s="77">
        <v>36770</v>
      </c>
      <c r="C24" s="37"/>
      <c r="D24" s="37"/>
      <c r="E24" s="54"/>
      <c r="F24" s="37">
        <v>1500</v>
      </c>
      <c r="G24" s="22">
        <f t="shared" si="2"/>
        <v>1500</v>
      </c>
      <c r="H24" t="s">
        <v>293</v>
      </c>
    </row>
    <row r="25" spans="1:8" x14ac:dyDescent="0.2">
      <c r="A25" s="75" t="s">
        <v>602</v>
      </c>
      <c r="B25" s="78">
        <v>36800</v>
      </c>
      <c r="C25" s="37">
        <v>100</v>
      </c>
      <c r="D25" s="37">
        <v>100</v>
      </c>
      <c r="E25" s="54"/>
      <c r="F25" s="37">
        <v>100</v>
      </c>
      <c r="G25" s="22">
        <f t="shared" si="1"/>
        <v>300</v>
      </c>
      <c r="H25" t="s">
        <v>40</v>
      </c>
    </row>
    <row r="26" spans="1:8" x14ac:dyDescent="0.2">
      <c r="A26" s="75" t="s">
        <v>79</v>
      </c>
      <c r="B26" s="78">
        <v>36800</v>
      </c>
      <c r="C26" s="37">
        <v>0</v>
      </c>
      <c r="D26" s="37">
        <v>196.33</v>
      </c>
      <c r="E26" s="54"/>
      <c r="F26" s="37">
        <v>0</v>
      </c>
      <c r="G26" s="22">
        <f t="shared" si="1"/>
        <v>196.33</v>
      </c>
      <c r="H26" t="s">
        <v>80</v>
      </c>
    </row>
    <row r="27" spans="1:8" x14ac:dyDescent="0.2">
      <c r="A27" s="75" t="s">
        <v>258</v>
      </c>
      <c r="B27" s="78">
        <v>36800</v>
      </c>
      <c r="C27" s="37">
        <v>0</v>
      </c>
      <c r="D27" s="37">
        <v>413.7</v>
      </c>
      <c r="E27" s="54"/>
      <c r="F27" s="37">
        <v>0</v>
      </c>
      <c r="G27" s="22">
        <f t="shared" si="1"/>
        <v>413.7</v>
      </c>
      <c r="H27" t="s">
        <v>259</v>
      </c>
    </row>
    <row r="28" spans="1:8" x14ac:dyDescent="0.2">
      <c r="A28" s="75" t="s">
        <v>260</v>
      </c>
      <c r="B28" s="78">
        <v>36800</v>
      </c>
      <c r="C28" s="37">
        <v>0</v>
      </c>
      <c r="D28" s="37">
        <v>2000</v>
      </c>
      <c r="E28" s="54"/>
      <c r="F28" s="37">
        <v>0</v>
      </c>
      <c r="G28" s="22">
        <f t="shared" si="1"/>
        <v>2000</v>
      </c>
      <c r="H28" t="s">
        <v>261</v>
      </c>
    </row>
    <row r="29" spans="1:8" x14ac:dyDescent="0.2">
      <c r="A29" s="75" t="s">
        <v>260</v>
      </c>
      <c r="B29" s="78">
        <v>36800</v>
      </c>
      <c r="C29" s="37">
        <v>0</v>
      </c>
      <c r="D29" s="37">
        <v>500</v>
      </c>
      <c r="E29" s="54"/>
      <c r="F29" s="37">
        <v>0</v>
      </c>
      <c r="G29" s="22">
        <f t="shared" si="1"/>
        <v>500</v>
      </c>
      <c r="H29" t="s">
        <v>262</v>
      </c>
    </row>
    <row r="30" spans="1:8" x14ac:dyDescent="0.2">
      <c r="A30" s="75" t="s">
        <v>263</v>
      </c>
      <c r="B30" s="78">
        <v>36800</v>
      </c>
      <c r="C30" s="37">
        <v>0</v>
      </c>
      <c r="D30" s="37">
        <v>428.23</v>
      </c>
      <c r="E30" s="54"/>
      <c r="F30" s="37">
        <v>0</v>
      </c>
      <c r="G30" s="22">
        <f t="shared" si="1"/>
        <v>428.23</v>
      </c>
      <c r="H30" t="s">
        <v>264</v>
      </c>
    </row>
    <row r="31" spans="1:8" x14ac:dyDescent="0.2">
      <c r="A31" s="75" t="s">
        <v>265</v>
      </c>
      <c r="B31" s="78">
        <v>36800</v>
      </c>
      <c r="C31" s="37">
        <v>0</v>
      </c>
      <c r="D31" s="37">
        <v>350</v>
      </c>
      <c r="E31" s="54"/>
      <c r="F31" s="37">
        <v>0</v>
      </c>
      <c r="G31" s="22">
        <f t="shared" si="1"/>
        <v>350</v>
      </c>
      <c r="H31" t="s">
        <v>77</v>
      </c>
    </row>
    <row r="32" spans="1:8" x14ac:dyDescent="0.2">
      <c r="A32" s="75" t="s">
        <v>10</v>
      </c>
      <c r="B32" s="78">
        <v>36800</v>
      </c>
      <c r="C32" s="37">
        <v>0</v>
      </c>
      <c r="D32" s="37">
        <v>5000</v>
      </c>
      <c r="E32" s="54"/>
      <c r="F32" s="37">
        <v>0</v>
      </c>
      <c r="G32" s="22">
        <f t="shared" si="1"/>
        <v>5000</v>
      </c>
      <c r="H32" t="s">
        <v>266</v>
      </c>
    </row>
    <row r="33" spans="1:8" x14ac:dyDescent="0.2">
      <c r="A33" s="75" t="s">
        <v>268</v>
      </c>
      <c r="B33" s="78">
        <v>36800</v>
      </c>
      <c r="C33" s="37">
        <v>0</v>
      </c>
      <c r="D33" s="37">
        <v>494.76</v>
      </c>
      <c r="E33" s="54"/>
      <c r="F33" s="37">
        <v>0</v>
      </c>
      <c r="G33" s="22">
        <f t="shared" si="1"/>
        <v>494.76</v>
      </c>
      <c r="H33" t="s">
        <v>269</v>
      </c>
    </row>
    <row r="34" spans="1:8" x14ac:dyDescent="0.2">
      <c r="A34" s="75" t="s">
        <v>267</v>
      </c>
      <c r="B34" s="78">
        <v>36800</v>
      </c>
      <c r="C34" s="37">
        <v>0</v>
      </c>
      <c r="D34" s="37">
        <v>359.9</v>
      </c>
      <c r="E34" s="54"/>
      <c r="F34" s="37">
        <v>0</v>
      </c>
      <c r="G34" s="22">
        <f t="shared" si="1"/>
        <v>359.9</v>
      </c>
      <c r="H34" t="s">
        <v>270</v>
      </c>
    </row>
    <row r="35" spans="1:8" x14ac:dyDescent="0.2">
      <c r="A35" s="75" t="s">
        <v>295</v>
      </c>
      <c r="B35" s="78">
        <v>36800</v>
      </c>
      <c r="C35" s="37">
        <v>0</v>
      </c>
      <c r="D35" s="37">
        <v>0</v>
      </c>
      <c r="E35" s="54"/>
      <c r="F35" s="37">
        <v>141.91</v>
      </c>
      <c r="G35" s="22">
        <f t="shared" si="1"/>
        <v>141.91</v>
      </c>
      <c r="H35" t="s">
        <v>294</v>
      </c>
    </row>
    <row r="36" spans="1:8" x14ac:dyDescent="0.2">
      <c r="A36" s="75" t="s">
        <v>34</v>
      </c>
      <c r="B36" s="78">
        <v>36800</v>
      </c>
      <c r="C36" s="37">
        <v>0</v>
      </c>
      <c r="D36" s="37">
        <v>0</v>
      </c>
      <c r="E36" s="54"/>
      <c r="F36" s="37">
        <v>5000</v>
      </c>
      <c r="G36" s="22">
        <f t="shared" si="1"/>
        <v>5000</v>
      </c>
    </row>
    <row r="37" spans="1:8" x14ac:dyDescent="0.2">
      <c r="A37" s="75" t="s">
        <v>908</v>
      </c>
      <c r="B37" s="78">
        <v>36800</v>
      </c>
      <c r="C37" s="37">
        <v>0</v>
      </c>
      <c r="D37" s="37">
        <v>0</v>
      </c>
      <c r="E37" s="54"/>
      <c r="F37" s="37">
        <v>1500</v>
      </c>
      <c r="G37" s="22">
        <f t="shared" si="1"/>
        <v>1500</v>
      </c>
      <c r="H37" t="s">
        <v>297</v>
      </c>
    </row>
    <row r="38" spans="1:8" x14ac:dyDescent="0.2">
      <c r="A38" s="75" t="s">
        <v>292</v>
      </c>
      <c r="B38" s="78">
        <v>36800</v>
      </c>
      <c r="C38" s="37">
        <v>0</v>
      </c>
      <c r="D38" s="37">
        <v>0</v>
      </c>
      <c r="E38" s="54"/>
      <c r="F38" s="37">
        <v>1500</v>
      </c>
      <c r="G38" s="22">
        <f t="shared" si="1"/>
        <v>1500</v>
      </c>
      <c r="H38" t="s">
        <v>298</v>
      </c>
    </row>
    <row r="39" spans="1:8" x14ac:dyDescent="0.2">
      <c r="A39" s="75" t="s">
        <v>296</v>
      </c>
      <c r="B39" s="78">
        <v>36800</v>
      </c>
      <c r="C39" s="37">
        <v>0</v>
      </c>
      <c r="D39" s="37">
        <v>0</v>
      </c>
      <c r="E39" s="54"/>
      <c r="F39" s="37">
        <v>2000</v>
      </c>
      <c r="G39" s="22">
        <f t="shared" si="1"/>
        <v>2000</v>
      </c>
      <c r="H39" t="s">
        <v>299</v>
      </c>
    </row>
    <row r="40" spans="1:8" x14ac:dyDescent="0.2">
      <c r="A40" s="75" t="s">
        <v>271</v>
      </c>
      <c r="B40" s="78">
        <v>36831</v>
      </c>
      <c r="C40" s="37">
        <v>0</v>
      </c>
      <c r="D40" s="37">
        <v>300</v>
      </c>
      <c r="E40" s="54"/>
      <c r="F40" s="37">
        <v>0</v>
      </c>
      <c r="G40" s="22">
        <f t="shared" si="1"/>
        <v>300</v>
      </c>
      <c r="H40" t="s">
        <v>77</v>
      </c>
    </row>
    <row r="41" spans="1:8" x14ac:dyDescent="0.2">
      <c r="A41" s="75" t="s">
        <v>954</v>
      </c>
      <c r="B41" s="78">
        <v>36831</v>
      </c>
      <c r="C41" s="37">
        <v>0</v>
      </c>
      <c r="D41" s="37">
        <v>680</v>
      </c>
      <c r="E41" s="54"/>
      <c r="F41" s="37">
        <v>0</v>
      </c>
      <c r="G41" s="22">
        <f t="shared" si="1"/>
        <v>680</v>
      </c>
      <c r="H41" t="s">
        <v>19</v>
      </c>
    </row>
    <row r="42" spans="1:8" x14ac:dyDescent="0.2">
      <c r="A42" s="75" t="s">
        <v>79</v>
      </c>
      <c r="B42" s="78">
        <v>36831</v>
      </c>
      <c r="C42" s="37">
        <v>0</v>
      </c>
      <c r="D42" s="37">
        <v>117.72</v>
      </c>
      <c r="E42" s="54"/>
      <c r="F42" s="37">
        <v>0</v>
      </c>
      <c r="G42" s="22">
        <f t="shared" si="1"/>
        <v>117.72</v>
      </c>
      <c r="H42" t="s">
        <v>80</v>
      </c>
    </row>
    <row r="43" spans="1:8" x14ac:dyDescent="0.2">
      <c r="A43" s="75" t="s">
        <v>79</v>
      </c>
      <c r="B43" s="78">
        <v>36831</v>
      </c>
      <c r="C43" s="37">
        <v>0</v>
      </c>
      <c r="D43" s="37">
        <v>107.77</v>
      </c>
      <c r="E43" s="54"/>
      <c r="F43" s="37">
        <v>0</v>
      </c>
      <c r="G43" s="22">
        <f t="shared" si="1"/>
        <v>107.77</v>
      </c>
      <c r="H43" t="s">
        <v>80</v>
      </c>
    </row>
    <row r="44" spans="1:8" x14ac:dyDescent="0.2">
      <c r="A44" s="75" t="s">
        <v>271</v>
      </c>
      <c r="B44" s="78">
        <v>36831</v>
      </c>
      <c r="C44" s="37">
        <v>0</v>
      </c>
      <c r="D44" s="37">
        <v>300</v>
      </c>
      <c r="E44" s="54"/>
      <c r="F44" s="37">
        <v>0</v>
      </c>
      <c r="G44" s="22">
        <f t="shared" si="1"/>
        <v>300</v>
      </c>
      <c r="H44" t="s">
        <v>77</v>
      </c>
    </row>
    <row r="45" spans="1:8" x14ac:dyDescent="0.2">
      <c r="A45" s="75" t="s">
        <v>272</v>
      </c>
      <c r="B45" s="78">
        <v>36831</v>
      </c>
      <c r="C45" s="37">
        <v>0</v>
      </c>
      <c r="D45" s="37">
        <v>300</v>
      </c>
      <c r="E45" s="54"/>
      <c r="F45" s="37">
        <v>0</v>
      </c>
      <c r="G45" s="22">
        <f t="shared" si="1"/>
        <v>300</v>
      </c>
      <c r="H45" t="s">
        <v>77</v>
      </c>
    </row>
    <row r="46" spans="1:8" x14ac:dyDescent="0.2">
      <c r="A46" s="75" t="s">
        <v>273</v>
      </c>
      <c r="B46" s="78">
        <v>36831</v>
      </c>
      <c r="C46" s="37">
        <v>0</v>
      </c>
      <c r="D46" s="37">
        <v>1000</v>
      </c>
      <c r="E46" s="54"/>
      <c r="F46" s="37">
        <v>0</v>
      </c>
      <c r="G46" s="22">
        <f t="shared" si="1"/>
        <v>1000</v>
      </c>
      <c r="H46" t="s">
        <v>274</v>
      </c>
    </row>
    <row r="47" spans="1:8" x14ac:dyDescent="0.2">
      <c r="A47" s="75" t="s">
        <v>275</v>
      </c>
      <c r="B47" s="78">
        <v>36831</v>
      </c>
      <c r="C47" s="37">
        <v>0</v>
      </c>
      <c r="D47" s="37">
        <v>84</v>
      </c>
      <c r="E47" s="54"/>
      <c r="F47" s="37">
        <v>0</v>
      </c>
      <c r="G47" s="22">
        <f t="shared" si="1"/>
        <v>84</v>
      </c>
      <c r="H47" t="s">
        <v>276</v>
      </c>
    </row>
    <row r="48" spans="1:8" x14ac:dyDescent="0.2">
      <c r="A48" s="75" t="s">
        <v>267</v>
      </c>
      <c r="B48" s="78">
        <v>36831</v>
      </c>
      <c r="C48" s="37">
        <v>0</v>
      </c>
      <c r="D48" s="84">
        <v>114.73</v>
      </c>
      <c r="E48" s="54"/>
      <c r="F48" s="37">
        <v>0</v>
      </c>
      <c r="G48" s="22">
        <f t="shared" si="1"/>
        <v>114.73</v>
      </c>
      <c r="H48" t="s">
        <v>277</v>
      </c>
    </row>
    <row r="49" spans="1:8" x14ac:dyDescent="0.2">
      <c r="A49" s="75" t="s">
        <v>278</v>
      </c>
      <c r="B49" s="78">
        <v>36831</v>
      </c>
      <c r="C49" s="37">
        <v>0</v>
      </c>
      <c r="D49" s="37">
        <v>133</v>
      </c>
      <c r="E49" s="54"/>
      <c r="F49" s="37">
        <v>0</v>
      </c>
      <c r="G49" s="22">
        <f t="shared" si="1"/>
        <v>133</v>
      </c>
      <c r="H49" t="s">
        <v>279</v>
      </c>
    </row>
    <row r="50" spans="1:8" x14ac:dyDescent="0.2">
      <c r="A50" s="75" t="s">
        <v>683</v>
      </c>
      <c r="B50" s="78">
        <v>36831</v>
      </c>
      <c r="C50" s="37">
        <v>0</v>
      </c>
      <c r="D50" s="37">
        <v>0</v>
      </c>
      <c r="E50" s="54"/>
      <c r="F50" s="37">
        <v>1500</v>
      </c>
      <c r="G50" s="22">
        <f t="shared" si="1"/>
        <v>1500</v>
      </c>
      <c r="H50" t="s">
        <v>300</v>
      </c>
    </row>
    <row r="51" spans="1:8" x14ac:dyDescent="0.2">
      <c r="A51" s="75" t="s">
        <v>746</v>
      </c>
      <c r="B51" s="78">
        <v>36831</v>
      </c>
      <c r="C51" s="37">
        <v>0</v>
      </c>
      <c r="D51" s="37">
        <v>0</v>
      </c>
      <c r="E51" s="54"/>
      <c r="F51" s="37">
        <v>420</v>
      </c>
      <c r="G51" s="22">
        <f t="shared" si="1"/>
        <v>420</v>
      </c>
      <c r="H51" t="s">
        <v>301</v>
      </c>
    </row>
    <row r="52" spans="1:8" x14ac:dyDescent="0.2">
      <c r="A52" s="75" t="s">
        <v>746</v>
      </c>
      <c r="B52" s="78">
        <v>36831</v>
      </c>
      <c r="C52" s="37">
        <v>0</v>
      </c>
      <c r="D52" s="37">
        <v>0</v>
      </c>
      <c r="E52" s="54"/>
      <c r="F52" s="37">
        <v>1080</v>
      </c>
      <c r="G52" s="22">
        <f t="shared" si="1"/>
        <v>1080</v>
      </c>
      <c r="H52" t="s">
        <v>302</v>
      </c>
    </row>
    <row r="53" spans="1:8" x14ac:dyDescent="0.2">
      <c r="A53" s="75" t="s">
        <v>414</v>
      </c>
      <c r="B53" s="78">
        <v>36861</v>
      </c>
      <c r="C53" s="37">
        <v>10000</v>
      </c>
      <c r="D53" s="37">
        <v>0</v>
      </c>
      <c r="E53" s="54"/>
      <c r="F53" s="37">
        <v>10000</v>
      </c>
      <c r="G53" s="22">
        <f t="shared" si="1"/>
        <v>20000</v>
      </c>
      <c r="H53" t="s">
        <v>35</v>
      </c>
    </row>
    <row r="54" spans="1:8" x14ac:dyDescent="0.2">
      <c r="A54" s="74" t="s">
        <v>602</v>
      </c>
      <c r="B54" s="78">
        <v>36861</v>
      </c>
      <c r="C54" s="37">
        <v>2500</v>
      </c>
      <c r="D54" s="37">
        <v>0</v>
      </c>
      <c r="E54" s="54"/>
      <c r="F54" s="37">
        <v>0</v>
      </c>
      <c r="G54" s="22">
        <f t="shared" si="1"/>
        <v>2500</v>
      </c>
      <c r="H54" t="s">
        <v>2</v>
      </c>
    </row>
    <row r="55" spans="1:8" x14ac:dyDescent="0.2">
      <c r="A55" s="75" t="s">
        <v>41</v>
      </c>
      <c r="B55" s="78">
        <v>36861</v>
      </c>
      <c r="C55" s="37">
        <v>500</v>
      </c>
      <c r="D55" s="37">
        <v>0</v>
      </c>
      <c r="E55" s="54"/>
      <c r="F55" s="37">
        <v>0</v>
      </c>
      <c r="G55" s="22">
        <f t="shared" si="1"/>
        <v>500</v>
      </c>
      <c r="H55" t="s">
        <v>923</v>
      </c>
    </row>
    <row r="56" spans="1:8" x14ac:dyDescent="0.2">
      <c r="A56" s="75" t="s">
        <v>42</v>
      </c>
      <c r="B56" s="78">
        <v>36861</v>
      </c>
      <c r="C56" s="37">
        <v>250</v>
      </c>
      <c r="D56" s="37">
        <v>0</v>
      </c>
      <c r="E56" s="54"/>
      <c r="F56" s="37">
        <v>0</v>
      </c>
      <c r="G56" s="22">
        <f t="shared" si="1"/>
        <v>250</v>
      </c>
      <c r="H56" t="s">
        <v>43</v>
      </c>
    </row>
    <row r="57" spans="1:8" x14ac:dyDescent="0.2">
      <c r="A57" s="75" t="s">
        <v>280</v>
      </c>
      <c r="B57" s="78">
        <v>36861</v>
      </c>
      <c r="C57" s="37">
        <v>0</v>
      </c>
      <c r="D57" s="37">
        <v>80</v>
      </c>
      <c r="E57" s="54"/>
      <c r="F57" s="37">
        <v>0</v>
      </c>
      <c r="G57" s="22">
        <f t="shared" si="1"/>
        <v>80</v>
      </c>
      <c r="H57" t="s">
        <v>77</v>
      </c>
    </row>
    <row r="58" spans="1:8" x14ac:dyDescent="0.2">
      <c r="A58" s="75" t="s">
        <v>267</v>
      </c>
      <c r="B58" s="78">
        <v>36861</v>
      </c>
      <c r="C58" s="37">
        <v>0</v>
      </c>
      <c r="D58" s="37">
        <v>525.4</v>
      </c>
      <c r="E58" s="54"/>
      <c r="F58" s="37">
        <v>0</v>
      </c>
      <c r="G58" s="22">
        <f t="shared" si="1"/>
        <v>525.4</v>
      </c>
      <c r="H58" t="s">
        <v>282</v>
      </c>
    </row>
    <row r="59" spans="1:8" x14ac:dyDescent="0.2">
      <c r="A59" s="75" t="s">
        <v>267</v>
      </c>
      <c r="B59" s="78">
        <v>36861</v>
      </c>
      <c r="C59" s="37">
        <v>0</v>
      </c>
      <c r="D59" s="37">
        <v>275.98</v>
      </c>
      <c r="E59" s="54"/>
      <c r="F59" s="37">
        <v>0</v>
      </c>
      <c r="G59" s="22">
        <f t="shared" si="1"/>
        <v>275.98</v>
      </c>
      <c r="H59" t="s">
        <v>283</v>
      </c>
    </row>
    <row r="60" spans="1:8" x14ac:dyDescent="0.2">
      <c r="A60" s="75" t="s">
        <v>281</v>
      </c>
      <c r="B60" s="78">
        <v>36861</v>
      </c>
      <c r="C60" s="37">
        <v>0</v>
      </c>
      <c r="D60" s="37">
        <v>630</v>
      </c>
      <c r="E60" s="54"/>
      <c r="F60" s="37">
        <v>0</v>
      </c>
      <c r="G60" s="22">
        <f t="shared" si="1"/>
        <v>630</v>
      </c>
      <c r="H60" t="s">
        <v>77</v>
      </c>
    </row>
    <row r="61" spans="1:8" x14ac:dyDescent="0.2">
      <c r="A61" s="75" t="s">
        <v>79</v>
      </c>
      <c r="B61" s="78">
        <v>36861</v>
      </c>
      <c r="C61" s="37">
        <v>0</v>
      </c>
      <c r="D61" s="37">
        <v>75.17</v>
      </c>
      <c r="E61" s="54"/>
      <c r="F61" s="37">
        <v>0</v>
      </c>
      <c r="G61" s="22">
        <f t="shared" si="1"/>
        <v>75.17</v>
      </c>
      <c r="H61" t="s">
        <v>80</v>
      </c>
    </row>
    <row r="62" spans="1:8" x14ac:dyDescent="0.2">
      <c r="A62" s="75" t="s">
        <v>267</v>
      </c>
      <c r="B62" s="78">
        <v>36861</v>
      </c>
      <c r="C62" s="37">
        <v>0</v>
      </c>
      <c r="D62" s="37">
        <v>150</v>
      </c>
      <c r="E62" s="54"/>
      <c r="F62" s="37">
        <v>0</v>
      </c>
      <c r="G62" s="22">
        <f t="shared" si="1"/>
        <v>150</v>
      </c>
      <c r="H62" t="s">
        <v>284</v>
      </c>
    </row>
    <row r="63" spans="1:8" x14ac:dyDescent="0.2">
      <c r="A63" s="75" t="s">
        <v>285</v>
      </c>
      <c r="B63" s="78">
        <v>36861</v>
      </c>
      <c r="C63" s="37">
        <v>0</v>
      </c>
      <c r="D63" s="37">
        <v>350</v>
      </c>
      <c r="E63" s="54"/>
      <c r="F63" s="37">
        <v>0</v>
      </c>
      <c r="G63" s="22">
        <f t="shared" si="1"/>
        <v>350</v>
      </c>
      <c r="H63" t="s">
        <v>289</v>
      </c>
    </row>
    <row r="64" spans="1:8" x14ac:dyDescent="0.2">
      <c r="A64" s="75" t="s">
        <v>286</v>
      </c>
      <c r="B64" s="78">
        <v>36861</v>
      </c>
      <c r="C64" s="37">
        <v>0</v>
      </c>
      <c r="D64" s="37">
        <v>150</v>
      </c>
      <c r="E64" s="54"/>
      <c r="F64" s="37">
        <v>0</v>
      </c>
      <c r="G64" s="22">
        <f t="shared" si="1"/>
        <v>150</v>
      </c>
      <c r="H64" t="s">
        <v>289</v>
      </c>
    </row>
    <row r="65" spans="1:8" x14ac:dyDescent="0.2">
      <c r="A65" s="75" t="s">
        <v>287</v>
      </c>
      <c r="B65" s="78">
        <v>36861</v>
      </c>
      <c r="C65" s="37">
        <v>0</v>
      </c>
      <c r="D65" s="37">
        <v>1000</v>
      </c>
      <c r="E65" s="54"/>
      <c r="F65" s="37">
        <v>0</v>
      </c>
      <c r="G65" s="22">
        <f t="shared" si="1"/>
        <v>1000</v>
      </c>
      <c r="H65" t="s">
        <v>77</v>
      </c>
    </row>
    <row r="66" spans="1:8" x14ac:dyDescent="0.2">
      <c r="A66" s="75" t="s">
        <v>288</v>
      </c>
      <c r="B66" s="78">
        <v>36861</v>
      </c>
      <c r="C66" s="37">
        <v>0</v>
      </c>
      <c r="D66" s="37">
        <v>60</v>
      </c>
      <c r="E66" s="54"/>
      <c r="F66" s="37">
        <v>0</v>
      </c>
      <c r="G66" s="22">
        <f t="shared" si="1"/>
        <v>60</v>
      </c>
      <c r="H66" t="s">
        <v>290</v>
      </c>
    </row>
    <row r="67" spans="1:8" x14ac:dyDescent="0.2">
      <c r="A67" s="75" t="s">
        <v>44</v>
      </c>
      <c r="B67" s="78">
        <v>36892</v>
      </c>
      <c r="C67" s="37">
        <v>1700</v>
      </c>
      <c r="D67" s="54"/>
      <c r="E67" s="37">
        <v>0</v>
      </c>
      <c r="F67" s="37">
        <v>0</v>
      </c>
      <c r="G67" s="22">
        <f t="shared" si="1"/>
        <v>1700</v>
      </c>
      <c r="H67" t="s">
        <v>45</v>
      </c>
    </row>
    <row r="68" spans="1:8" x14ac:dyDescent="0.2">
      <c r="A68" s="75" t="s">
        <v>957</v>
      </c>
      <c r="B68" s="78">
        <v>36892</v>
      </c>
      <c r="C68" s="37">
        <v>833.33</v>
      </c>
      <c r="D68" s="54"/>
      <c r="E68" s="37">
        <v>833.34</v>
      </c>
      <c r="F68" s="37">
        <v>833.33</v>
      </c>
      <c r="G68" s="22">
        <f t="shared" si="1"/>
        <v>2500</v>
      </c>
      <c r="H68" t="s">
        <v>46</v>
      </c>
    </row>
    <row r="69" spans="1:8" x14ac:dyDescent="0.2">
      <c r="A69" s="75" t="s">
        <v>48</v>
      </c>
      <c r="B69" s="78">
        <v>36892</v>
      </c>
      <c r="C69" s="17">
        <v>5000</v>
      </c>
      <c r="D69" s="55"/>
      <c r="E69" s="17">
        <v>0</v>
      </c>
      <c r="F69" s="17">
        <v>0</v>
      </c>
      <c r="G69" s="22">
        <f t="shared" si="1"/>
        <v>5000</v>
      </c>
      <c r="H69" t="s">
        <v>49</v>
      </c>
    </row>
    <row r="70" spans="1:8" x14ac:dyDescent="0.2">
      <c r="A70" s="75" t="s">
        <v>50</v>
      </c>
      <c r="B70" s="78">
        <v>36892</v>
      </c>
      <c r="C70" s="17">
        <v>1000</v>
      </c>
      <c r="D70" s="55"/>
      <c r="E70" s="17">
        <v>0</v>
      </c>
      <c r="F70" s="17">
        <v>0</v>
      </c>
      <c r="G70" s="22">
        <f t="shared" si="1"/>
        <v>1000</v>
      </c>
      <c r="H70" t="s">
        <v>51</v>
      </c>
    </row>
    <row r="71" spans="1:8" x14ac:dyDescent="0.2">
      <c r="A71" s="75" t="s">
        <v>303</v>
      </c>
      <c r="B71" s="78">
        <v>36923</v>
      </c>
      <c r="C71" s="17">
        <v>0</v>
      </c>
      <c r="D71" s="55"/>
      <c r="E71" s="17">
        <v>0</v>
      </c>
      <c r="F71" s="17">
        <v>1000</v>
      </c>
      <c r="G71" s="22">
        <f t="shared" si="1"/>
        <v>1000</v>
      </c>
    </row>
    <row r="72" spans="1:8" x14ac:dyDescent="0.2">
      <c r="A72" s="75" t="s">
        <v>512</v>
      </c>
      <c r="B72" s="78">
        <v>36951</v>
      </c>
      <c r="C72" s="17">
        <v>20000</v>
      </c>
      <c r="D72" s="55"/>
      <c r="E72" s="17">
        <v>2500</v>
      </c>
      <c r="F72" s="17">
        <v>0</v>
      </c>
      <c r="G72" s="22">
        <f t="shared" si="1"/>
        <v>22500</v>
      </c>
      <c r="H72" t="s">
        <v>58</v>
      </c>
    </row>
    <row r="73" spans="1:8" x14ac:dyDescent="0.2">
      <c r="A73" s="75" t="s">
        <v>541</v>
      </c>
      <c r="B73" s="78">
        <v>36951</v>
      </c>
      <c r="C73" s="17">
        <v>0</v>
      </c>
      <c r="D73" s="55"/>
      <c r="E73" s="17">
        <v>2115</v>
      </c>
      <c r="F73" s="17">
        <v>0</v>
      </c>
      <c r="G73" s="22">
        <f t="shared" si="1"/>
        <v>2115</v>
      </c>
      <c r="H73" t="s">
        <v>71</v>
      </c>
    </row>
    <row r="74" spans="1:8" x14ac:dyDescent="0.2">
      <c r="A74" s="75" t="s">
        <v>70</v>
      </c>
      <c r="B74" s="78">
        <v>36951</v>
      </c>
      <c r="C74" s="17">
        <v>0</v>
      </c>
      <c r="D74" s="55"/>
      <c r="E74" s="17">
        <v>1000</v>
      </c>
      <c r="F74" s="17">
        <v>0</v>
      </c>
      <c r="G74" s="22">
        <f t="shared" si="1"/>
        <v>1000</v>
      </c>
      <c r="H74" t="s">
        <v>72</v>
      </c>
    </row>
    <row r="75" spans="1:8" x14ac:dyDescent="0.2">
      <c r="A75" s="75" t="s">
        <v>560</v>
      </c>
      <c r="B75" s="78">
        <v>36951</v>
      </c>
      <c r="C75" s="17">
        <v>0</v>
      </c>
      <c r="D75" s="55"/>
      <c r="E75" s="17">
        <v>0</v>
      </c>
      <c r="F75" s="17">
        <v>115</v>
      </c>
      <c r="G75" s="22">
        <f t="shared" si="1"/>
        <v>115</v>
      </c>
      <c r="H75" t="s">
        <v>304</v>
      </c>
    </row>
    <row r="76" spans="1:8" x14ac:dyDescent="0.2">
      <c r="A76" s="75" t="s">
        <v>752</v>
      </c>
      <c r="B76" s="78">
        <v>36982</v>
      </c>
      <c r="C76" s="17">
        <v>500</v>
      </c>
      <c r="D76" s="55"/>
      <c r="E76" s="17">
        <v>500</v>
      </c>
      <c r="F76" s="17">
        <v>0</v>
      </c>
      <c r="G76" s="22">
        <f t="shared" si="1"/>
        <v>1000</v>
      </c>
      <c r="H76" t="s">
        <v>59</v>
      </c>
    </row>
    <row r="77" spans="1:8" x14ac:dyDescent="0.2">
      <c r="A77" s="75" t="s">
        <v>948</v>
      </c>
      <c r="B77" s="78">
        <v>36982</v>
      </c>
      <c r="C77" s="17">
        <v>1000</v>
      </c>
      <c r="D77" s="55"/>
      <c r="E77" s="17">
        <v>2000</v>
      </c>
      <c r="F77" s="17">
        <v>1000</v>
      </c>
      <c r="G77" s="22">
        <f t="shared" si="1"/>
        <v>4000</v>
      </c>
      <c r="H77" t="s">
        <v>60</v>
      </c>
    </row>
    <row r="78" spans="1:8" x14ac:dyDescent="0.2">
      <c r="A78" s="75" t="s">
        <v>305</v>
      </c>
      <c r="B78" s="78">
        <v>36984</v>
      </c>
      <c r="C78" s="17">
        <v>0</v>
      </c>
      <c r="D78" s="55"/>
      <c r="E78" s="17">
        <v>0</v>
      </c>
      <c r="F78" s="17">
        <v>1000</v>
      </c>
      <c r="G78" s="22">
        <f t="shared" si="1"/>
        <v>1000</v>
      </c>
      <c r="H78" t="s">
        <v>274</v>
      </c>
    </row>
    <row r="79" spans="1:8" x14ac:dyDescent="0.2">
      <c r="A79" s="75" t="s">
        <v>307</v>
      </c>
      <c r="B79" s="78">
        <v>36991</v>
      </c>
      <c r="C79" s="17">
        <v>0</v>
      </c>
      <c r="D79" s="55"/>
      <c r="E79" s="17">
        <v>0</v>
      </c>
      <c r="F79" s="17">
        <v>1000</v>
      </c>
      <c r="G79" s="22">
        <f t="shared" si="1"/>
        <v>1000</v>
      </c>
      <c r="H79" t="s">
        <v>306</v>
      </c>
    </row>
    <row r="80" spans="1:8" x14ac:dyDescent="0.2">
      <c r="A80" s="75" t="s">
        <v>872</v>
      </c>
      <c r="B80" s="78">
        <v>36993</v>
      </c>
      <c r="C80" s="17">
        <v>250</v>
      </c>
      <c r="D80" s="55"/>
      <c r="E80" s="17">
        <v>250</v>
      </c>
      <c r="F80" s="17">
        <v>250</v>
      </c>
      <c r="G80" s="22">
        <f t="shared" si="1"/>
        <v>750</v>
      </c>
      <c r="H80" t="s">
        <v>61</v>
      </c>
    </row>
    <row r="81" spans="1:8" x14ac:dyDescent="0.2">
      <c r="A81" s="75" t="s">
        <v>494</v>
      </c>
      <c r="B81" s="78">
        <v>36993</v>
      </c>
      <c r="C81" s="17">
        <v>0</v>
      </c>
      <c r="D81" s="55"/>
      <c r="E81" s="17">
        <v>2835</v>
      </c>
      <c r="F81" s="17">
        <v>0</v>
      </c>
      <c r="G81" s="22">
        <f t="shared" si="1"/>
        <v>2835</v>
      </c>
      <c r="H81" t="s">
        <v>73</v>
      </c>
    </row>
    <row r="82" spans="1:8" x14ac:dyDescent="0.2">
      <c r="A82" s="75" t="s">
        <v>653</v>
      </c>
      <c r="B82" s="78">
        <v>36993</v>
      </c>
      <c r="C82" s="17">
        <v>0</v>
      </c>
      <c r="D82" s="55"/>
      <c r="E82" s="17">
        <v>2000</v>
      </c>
      <c r="F82" s="17">
        <v>0</v>
      </c>
      <c r="G82" s="22">
        <f t="shared" si="1"/>
        <v>2000</v>
      </c>
    </row>
    <row r="83" spans="1:8" x14ac:dyDescent="0.2">
      <c r="A83" s="75" t="s">
        <v>928</v>
      </c>
      <c r="B83" s="78">
        <v>36993</v>
      </c>
      <c r="C83" s="17">
        <v>0</v>
      </c>
      <c r="D83" s="55"/>
      <c r="E83" s="17">
        <v>0</v>
      </c>
      <c r="F83" s="17">
        <v>12000</v>
      </c>
      <c r="G83" s="22">
        <f t="shared" si="1"/>
        <v>12000</v>
      </c>
    </row>
    <row r="84" spans="1:8" x14ac:dyDescent="0.2">
      <c r="A84" s="75" t="s">
        <v>687</v>
      </c>
      <c r="B84" s="78">
        <v>36998</v>
      </c>
      <c r="C84" s="17">
        <v>0</v>
      </c>
      <c r="D84" s="55"/>
      <c r="E84" s="17">
        <v>0</v>
      </c>
      <c r="F84" s="17">
        <v>500</v>
      </c>
      <c r="G84" s="22">
        <f t="shared" si="1"/>
        <v>500</v>
      </c>
      <c r="H84" t="s">
        <v>308</v>
      </c>
    </row>
    <row r="85" spans="1:8" x14ac:dyDescent="0.2">
      <c r="A85" s="75" t="s">
        <v>425</v>
      </c>
      <c r="B85" s="78">
        <v>37001</v>
      </c>
      <c r="C85" s="17">
        <v>0</v>
      </c>
      <c r="D85" s="55"/>
      <c r="E85" s="17">
        <v>0</v>
      </c>
      <c r="F85" s="17">
        <v>2500</v>
      </c>
      <c r="G85" s="22">
        <f t="shared" si="1"/>
        <v>2500</v>
      </c>
    </row>
    <row r="86" spans="1:8" x14ac:dyDescent="0.2">
      <c r="A86" s="75" t="s">
        <v>309</v>
      </c>
      <c r="B86" s="78">
        <v>37001</v>
      </c>
      <c r="C86" s="17">
        <v>0</v>
      </c>
      <c r="D86" s="55"/>
      <c r="E86" s="17">
        <v>0</v>
      </c>
      <c r="F86" s="17">
        <v>1400</v>
      </c>
      <c r="G86" s="22">
        <f t="shared" si="1"/>
        <v>1400</v>
      </c>
      <c r="H86" t="s">
        <v>310</v>
      </c>
    </row>
    <row r="87" spans="1:8" x14ac:dyDescent="0.2">
      <c r="A87" s="75" t="s">
        <v>560</v>
      </c>
      <c r="B87" s="78">
        <v>37005</v>
      </c>
      <c r="C87" s="17">
        <v>1000</v>
      </c>
      <c r="D87" s="55"/>
      <c r="E87" s="17">
        <v>0</v>
      </c>
      <c r="F87" s="17">
        <v>0</v>
      </c>
      <c r="G87" s="22">
        <f t="shared" si="1"/>
        <v>1000</v>
      </c>
      <c r="H87" t="s">
        <v>6</v>
      </c>
    </row>
    <row r="88" spans="1:8" x14ac:dyDescent="0.2">
      <c r="A88" s="75" t="s">
        <v>62</v>
      </c>
      <c r="B88" s="78">
        <v>37005</v>
      </c>
      <c r="C88" s="17">
        <v>50</v>
      </c>
      <c r="D88" s="55"/>
      <c r="E88" s="17">
        <v>0</v>
      </c>
      <c r="F88" s="17">
        <v>0</v>
      </c>
      <c r="G88" s="22">
        <f t="shared" si="1"/>
        <v>50</v>
      </c>
      <c r="H88" t="s">
        <v>6</v>
      </c>
    </row>
    <row r="89" spans="1:8" x14ac:dyDescent="0.2">
      <c r="A89" s="75" t="s">
        <v>533</v>
      </c>
      <c r="B89" s="78">
        <v>37019</v>
      </c>
      <c r="C89" s="17">
        <v>500</v>
      </c>
      <c r="D89" s="55"/>
      <c r="E89" s="17">
        <v>500</v>
      </c>
      <c r="F89" s="17">
        <v>500</v>
      </c>
      <c r="G89" s="22">
        <f t="shared" si="1"/>
        <v>1500</v>
      </c>
      <c r="H89" t="s">
        <v>63</v>
      </c>
    </row>
    <row r="90" spans="1:8" x14ac:dyDescent="0.2">
      <c r="A90" s="75" t="s">
        <v>74</v>
      </c>
      <c r="B90" s="78">
        <v>37019</v>
      </c>
      <c r="C90" s="17">
        <v>0</v>
      </c>
      <c r="D90" s="55"/>
      <c r="E90" s="17">
        <v>1000</v>
      </c>
      <c r="F90" s="17">
        <v>1000</v>
      </c>
      <c r="G90" s="22">
        <f t="shared" si="1"/>
        <v>2000</v>
      </c>
      <c r="H90" t="s">
        <v>311</v>
      </c>
    </row>
    <row r="91" spans="1:8" x14ac:dyDescent="0.2">
      <c r="A91" s="75" t="s">
        <v>309</v>
      </c>
      <c r="B91" s="78">
        <v>37019</v>
      </c>
      <c r="C91" s="17">
        <v>0</v>
      </c>
      <c r="D91" s="55"/>
      <c r="E91" s="17">
        <v>0</v>
      </c>
      <c r="F91" s="17">
        <v>1064.56</v>
      </c>
      <c r="G91" s="22">
        <f>SUM(C91:F91)</f>
        <v>1064.56</v>
      </c>
      <c r="H91" t="s">
        <v>312</v>
      </c>
    </row>
    <row r="92" spans="1:8" x14ac:dyDescent="0.2">
      <c r="A92" s="75" t="s">
        <v>687</v>
      </c>
      <c r="B92" s="78">
        <v>37020</v>
      </c>
      <c r="C92" s="17">
        <v>300</v>
      </c>
      <c r="D92" s="55"/>
      <c r="E92" s="17">
        <v>275</v>
      </c>
      <c r="F92" s="17">
        <v>0</v>
      </c>
      <c r="G92" s="22">
        <f t="shared" si="1"/>
        <v>575</v>
      </c>
      <c r="H92" t="s">
        <v>64</v>
      </c>
    </row>
    <row r="93" spans="1:8" x14ac:dyDescent="0.2">
      <c r="A93" s="75" t="s">
        <v>313</v>
      </c>
      <c r="B93" s="78">
        <v>37025</v>
      </c>
      <c r="C93" s="17">
        <v>0</v>
      </c>
      <c r="D93" s="55"/>
      <c r="E93" s="17">
        <v>0</v>
      </c>
      <c r="F93" s="17">
        <v>1000</v>
      </c>
      <c r="G93" s="22">
        <f t="shared" si="1"/>
        <v>1000</v>
      </c>
      <c r="H93" t="s">
        <v>314</v>
      </c>
    </row>
    <row r="94" spans="1:8" x14ac:dyDescent="0.2">
      <c r="A94" s="75" t="s">
        <v>415</v>
      </c>
      <c r="B94" s="78">
        <v>37036</v>
      </c>
      <c r="C94" s="17">
        <v>500</v>
      </c>
      <c r="D94" s="55"/>
      <c r="E94" s="17">
        <v>0</v>
      </c>
      <c r="F94" s="17">
        <v>0</v>
      </c>
      <c r="G94" s="22">
        <f t="shared" si="1"/>
        <v>500</v>
      </c>
      <c r="H94" t="s">
        <v>65</v>
      </c>
    </row>
    <row r="95" spans="1:8" x14ac:dyDescent="0.2">
      <c r="A95" s="75" t="s">
        <v>896</v>
      </c>
      <c r="B95" s="78">
        <v>37056</v>
      </c>
      <c r="C95" s="17">
        <v>165</v>
      </c>
      <c r="D95" s="55"/>
      <c r="E95" s="17">
        <v>0</v>
      </c>
      <c r="F95" s="17">
        <v>0</v>
      </c>
      <c r="G95" s="22">
        <f t="shared" si="1"/>
        <v>165</v>
      </c>
      <c r="H95" t="s">
        <v>66</v>
      </c>
    </row>
    <row r="96" spans="1:8" x14ac:dyDescent="0.2">
      <c r="A96" s="75" t="s">
        <v>960</v>
      </c>
      <c r="B96" s="78">
        <v>37056</v>
      </c>
      <c r="C96" s="17">
        <v>0</v>
      </c>
      <c r="D96" s="55"/>
      <c r="E96" s="17">
        <v>0</v>
      </c>
      <c r="F96" s="17">
        <v>17</v>
      </c>
      <c r="G96" s="22">
        <f t="shared" si="1"/>
        <v>17</v>
      </c>
      <c r="H96" t="s">
        <v>315</v>
      </c>
    </row>
    <row r="97" spans="1:8" x14ac:dyDescent="0.2">
      <c r="A97" s="75" t="s">
        <v>316</v>
      </c>
      <c r="B97" s="78">
        <v>37056</v>
      </c>
      <c r="C97" s="17">
        <v>0</v>
      </c>
      <c r="D97" s="55"/>
      <c r="E97" s="17">
        <v>0</v>
      </c>
      <c r="F97" s="17">
        <v>102.36</v>
      </c>
      <c r="G97" s="22">
        <f t="shared" si="1"/>
        <v>102.36</v>
      </c>
      <c r="H97" t="s">
        <v>317</v>
      </c>
    </row>
    <row r="98" spans="1:8" x14ac:dyDescent="0.2">
      <c r="A98" s="75" t="s">
        <v>425</v>
      </c>
      <c r="B98" s="78">
        <v>37060</v>
      </c>
      <c r="C98" s="17">
        <v>1000</v>
      </c>
      <c r="D98" s="55"/>
      <c r="E98" s="17">
        <v>0</v>
      </c>
      <c r="F98" s="17">
        <v>0</v>
      </c>
      <c r="G98" s="22">
        <f t="shared" si="1"/>
        <v>1000</v>
      </c>
      <c r="H98" t="s">
        <v>67</v>
      </c>
    </row>
    <row r="99" spans="1:8" x14ac:dyDescent="0.2">
      <c r="A99" s="75" t="s">
        <v>502</v>
      </c>
      <c r="B99" s="78">
        <v>37064</v>
      </c>
      <c r="C99" s="17">
        <v>0</v>
      </c>
      <c r="D99" s="55"/>
      <c r="E99" s="17">
        <v>0</v>
      </c>
      <c r="F99" s="17">
        <v>405</v>
      </c>
      <c r="G99" s="22">
        <f t="shared" si="1"/>
        <v>405</v>
      </c>
      <c r="H99" t="s">
        <v>318</v>
      </c>
    </row>
    <row r="100" spans="1:8" x14ac:dyDescent="0.2">
      <c r="A100" s="75" t="s">
        <v>484</v>
      </c>
      <c r="B100" s="78">
        <v>37067</v>
      </c>
      <c r="C100" s="17">
        <v>0</v>
      </c>
      <c r="D100" s="55"/>
      <c r="E100" s="17">
        <v>0</v>
      </c>
      <c r="F100" s="17">
        <v>800</v>
      </c>
      <c r="G100" s="22">
        <f t="shared" si="1"/>
        <v>800</v>
      </c>
      <c r="H100" t="s">
        <v>19</v>
      </c>
    </row>
    <row r="101" spans="1:8" ht="13.5" thickBot="1" x14ac:dyDescent="0.25">
      <c r="A101" s="47" t="s">
        <v>68</v>
      </c>
      <c r="B101" s="85">
        <v>37071</v>
      </c>
      <c r="C101" s="18">
        <v>1500</v>
      </c>
      <c r="D101" s="52"/>
      <c r="E101" s="18">
        <v>0</v>
      </c>
      <c r="F101" s="18">
        <v>0</v>
      </c>
      <c r="G101" s="23">
        <f t="shared" si="1"/>
        <v>1500</v>
      </c>
      <c r="H101" t="s">
        <v>69</v>
      </c>
    </row>
    <row r="102" spans="1:8" s="4" customFormat="1" x14ac:dyDescent="0.2">
      <c r="A102" s="4" t="s">
        <v>390</v>
      </c>
      <c r="C102" s="9">
        <f>SUM(C5:C101)</f>
        <v>59648.33</v>
      </c>
      <c r="D102" s="9">
        <f>SUM(D5:D101)</f>
        <v>24535.010000000002</v>
      </c>
      <c r="E102" s="9">
        <f>SUM(E5:E101)</f>
        <v>15808.34</v>
      </c>
      <c r="F102" s="9">
        <f>SUM(F5:F101)</f>
        <v>57229.16</v>
      </c>
      <c r="G102" s="9">
        <f>SUM(G5:G101)</f>
        <v>157220.83999999997</v>
      </c>
      <c r="H102"/>
    </row>
    <row r="103" spans="1:8" s="4" customFormat="1" x14ac:dyDescent="0.2">
      <c r="C103" s="9"/>
      <c r="D103" s="9"/>
      <c r="E103" s="9"/>
      <c r="F103" s="9"/>
      <c r="G103" s="9"/>
      <c r="H103"/>
    </row>
    <row r="104" spans="1:8" ht="13.5" thickBot="1" x14ac:dyDescent="0.25">
      <c r="C104" s="5" t="s">
        <v>509</v>
      </c>
      <c r="D104" s="5" t="s">
        <v>319</v>
      </c>
      <c r="E104" s="5" t="s">
        <v>397</v>
      </c>
      <c r="F104" s="5" t="s">
        <v>398</v>
      </c>
      <c r="G104" s="5" t="s">
        <v>400</v>
      </c>
    </row>
    <row r="105" spans="1:8" x14ac:dyDescent="0.2">
      <c r="A105" s="45" t="s">
        <v>391</v>
      </c>
      <c r="B105" s="46"/>
      <c r="C105" s="19">
        <v>9363</v>
      </c>
      <c r="D105" s="19">
        <v>-2549.27</v>
      </c>
      <c r="E105" s="19">
        <v>0</v>
      </c>
      <c r="F105" s="16">
        <v>25705.93</v>
      </c>
      <c r="G105" s="26">
        <f>SUM(C105:F105)</f>
        <v>32519.66</v>
      </c>
    </row>
    <row r="106" spans="1:8" ht="13.5" thickBot="1" x14ac:dyDescent="0.25">
      <c r="A106" s="47" t="s">
        <v>408</v>
      </c>
      <c r="B106" s="48"/>
      <c r="C106" s="20">
        <v>53000</v>
      </c>
      <c r="D106" s="20">
        <v>26500</v>
      </c>
      <c r="E106" s="20">
        <v>16500</v>
      </c>
      <c r="F106" s="18">
        <v>53000</v>
      </c>
      <c r="G106" s="27">
        <f>SUM(C106:F106)</f>
        <v>149000</v>
      </c>
    </row>
    <row r="107" spans="1:8" s="4" customFormat="1" x14ac:dyDescent="0.2">
      <c r="A107" s="4" t="s">
        <v>409</v>
      </c>
      <c r="C107" s="10">
        <f>SUM(C105:C106)</f>
        <v>62363</v>
      </c>
      <c r="D107" s="10">
        <f>SUM(D105:D106)</f>
        <v>23950.73</v>
      </c>
      <c r="E107" s="10">
        <f>SUM(E105:E106)</f>
        <v>16500</v>
      </c>
      <c r="F107" s="10">
        <f>SUM(F105:F106)</f>
        <v>78705.929999999993</v>
      </c>
      <c r="G107" s="10">
        <f>SUM(C107:F107)</f>
        <v>181519.65999999997</v>
      </c>
      <c r="H107"/>
    </row>
    <row r="108" spans="1:8" ht="13.5" thickBot="1" x14ac:dyDescent="0.25">
      <c r="A108" s="2"/>
      <c r="B108" s="3"/>
      <c r="C108" s="8"/>
      <c r="D108" s="8"/>
      <c r="E108" s="8"/>
      <c r="F108" s="8"/>
      <c r="G108" s="8"/>
    </row>
    <row r="109" spans="1:8" s="6" customFormat="1" ht="16.5" thickBot="1" x14ac:dyDescent="0.3">
      <c r="A109" s="33" t="s">
        <v>410</v>
      </c>
      <c r="C109" s="14">
        <f>SUM(C107-C102)</f>
        <v>2714.6699999999983</v>
      </c>
      <c r="D109" s="14">
        <f>SUM(D107-D102)</f>
        <v>-584.28000000000247</v>
      </c>
      <c r="E109" s="14">
        <f>SUM(E107-E102)</f>
        <v>691.65999999999985</v>
      </c>
      <c r="F109" s="14">
        <f>SUM(F107-F102)</f>
        <v>21476.76999999999</v>
      </c>
      <c r="G109" s="28">
        <f>SUM(C109:F109)</f>
        <v>24298.819999999985</v>
      </c>
      <c r="H109"/>
    </row>
    <row r="110" spans="1:8" s="4" customFormat="1" x14ac:dyDescent="0.2">
      <c r="A110" s="34" t="s">
        <v>416</v>
      </c>
      <c r="C110" s="11">
        <f>SUM(C109/C107)</f>
        <v>4.3530138062633263E-2</v>
      </c>
      <c r="D110" s="11">
        <f>SUM(D109/D107)</f>
        <v>-2.4395081068510332E-2</v>
      </c>
      <c r="E110" s="11">
        <f>SUM(E109/E107)</f>
        <v>4.1918787878787868E-2</v>
      </c>
      <c r="F110" s="11">
        <f>SUM(F109/F107)</f>
        <v>0.27287359414976725</v>
      </c>
      <c r="G110" s="11">
        <f>SUM(G109/G107)</f>
        <v>0.13386329613001693</v>
      </c>
      <c r="H110"/>
    </row>
    <row r="115" spans="1:5" x14ac:dyDescent="0.2">
      <c r="A115" s="64"/>
      <c r="B115" s="70"/>
      <c r="C115" s="64"/>
      <c r="D115" s="64"/>
      <c r="E115" s="64"/>
    </row>
  </sheetData>
  <mergeCells count="1">
    <mergeCell ref="A1:G1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sqref="A1:F1"/>
    </sheetView>
  </sheetViews>
  <sheetFormatPr defaultRowHeight="12.75" x14ac:dyDescent="0.2"/>
  <cols>
    <col min="1" max="1" width="42.5703125" bestFit="1" customWidth="1"/>
    <col min="2" max="6" width="15.28515625" customWidth="1"/>
  </cols>
  <sheetData>
    <row r="1" spans="1:7" ht="23.25" x14ac:dyDescent="0.35">
      <c r="A1" s="313" t="s">
        <v>625</v>
      </c>
      <c r="B1" s="313"/>
      <c r="C1" s="313"/>
      <c r="D1" s="313"/>
      <c r="E1" s="313"/>
      <c r="F1" s="313"/>
    </row>
    <row r="2" spans="1:7" s="32" customFormat="1" x14ac:dyDescent="0.2">
      <c r="A2" s="31"/>
      <c r="C2" s="31"/>
      <c r="D2" s="31"/>
      <c r="E2" s="31"/>
      <c r="F2" s="31"/>
    </row>
    <row r="4" spans="1:7" ht="13.5" thickBot="1" x14ac:dyDescent="0.25">
      <c r="A4" s="4" t="s">
        <v>399</v>
      </c>
      <c r="B4" s="5" t="s">
        <v>389</v>
      </c>
      <c r="C4" s="5" t="s">
        <v>509</v>
      </c>
      <c r="D4" s="5" t="s">
        <v>397</v>
      </c>
      <c r="E4" s="5" t="s">
        <v>398</v>
      </c>
      <c r="F4" s="5" t="s">
        <v>400</v>
      </c>
    </row>
    <row r="5" spans="1:7" x14ac:dyDescent="0.2">
      <c r="A5" s="73" t="s">
        <v>746</v>
      </c>
      <c r="B5" s="76">
        <v>37074</v>
      </c>
      <c r="C5" s="80">
        <v>0</v>
      </c>
      <c r="D5" s="16">
        <v>1000</v>
      </c>
      <c r="E5" s="80">
        <v>0</v>
      </c>
      <c r="F5" s="21">
        <f t="shared" ref="F5:F36" si="0">SUM(C5:E5)</f>
        <v>1000</v>
      </c>
      <c r="G5" t="s">
        <v>747</v>
      </c>
    </row>
    <row r="6" spans="1:7" x14ac:dyDescent="0.2">
      <c r="A6" s="74" t="s">
        <v>735</v>
      </c>
      <c r="B6" s="77">
        <v>37081</v>
      </c>
      <c r="C6" s="72">
        <v>0</v>
      </c>
      <c r="D6" s="37">
        <v>0</v>
      </c>
      <c r="E6" s="72">
        <v>2018</v>
      </c>
      <c r="F6" s="22">
        <f t="shared" si="0"/>
        <v>2018</v>
      </c>
      <c r="G6" t="s">
        <v>927</v>
      </c>
    </row>
    <row r="7" spans="1:7" x14ac:dyDescent="0.2">
      <c r="A7" s="74" t="s">
        <v>491</v>
      </c>
      <c r="B7" s="77">
        <v>37081</v>
      </c>
      <c r="C7" s="72">
        <v>1000</v>
      </c>
      <c r="D7" s="37">
        <v>0</v>
      </c>
      <c r="E7" s="72">
        <v>0</v>
      </c>
      <c r="F7" s="22">
        <f t="shared" si="0"/>
        <v>1000</v>
      </c>
      <c r="G7" t="s">
        <v>973</v>
      </c>
    </row>
    <row r="8" spans="1:7" x14ac:dyDescent="0.2">
      <c r="A8" s="74" t="s">
        <v>928</v>
      </c>
      <c r="B8" s="77">
        <v>36993</v>
      </c>
      <c r="C8" s="72">
        <v>0</v>
      </c>
      <c r="D8" s="37">
        <v>0</v>
      </c>
      <c r="E8" s="72">
        <v>-12000</v>
      </c>
      <c r="F8" s="22">
        <f t="shared" si="0"/>
        <v>-12000</v>
      </c>
      <c r="G8" t="s">
        <v>929</v>
      </c>
    </row>
    <row r="9" spans="1:7" x14ac:dyDescent="0.2">
      <c r="A9" s="74" t="s">
        <v>427</v>
      </c>
      <c r="B9" s="77">
        <v>37085</v>
      </c>
      <c r="C9" s="72">
        <v>195</v>
      </c>
      <c r="D9" s="37">
        <v>0</v>
      </c>
      <c r="E9" s="72">
        <v>0</v>
      </c>
      <c r="F9" s="22">
        <f t="shared" si="0"/>
        <v>195</v>
      </c>
      <c r="G9" t="s">
        <v>974</v>
      </c>
    </row>
    <row r="10" spans="1:7" x14ac:dyDescent="0.2">
      <c r="A10" s="74" t="s">
        <v>425</v>
      </c>
      <c r="B10" s="77">
        <v>37085</v>
      </c>
      <c r="C10" s="72">
        <v>5000</v>
      </c>
      <c r="D10" s="37">
        <v>2500</v>
      </c>
      <c r="E10" s="72">
        <v>0</v>
      </c>
      <c r="F10" s="22">
        <f t="shared" si="0"/>
        <v>7500</v>
      </c>
      <c r="G10" t="s">
        <v>975</v>
      </c>
    </row>
    <row r="11" spans="1:7" x14ac:dyDescent="0.2">
      <c r="A11" s="75" t="s">
        <v>930</v>
      </c>
      <c r="B11" s="78">
        <v>37089</v>
      </c>
      <c r="C11" s="81">
        <v>0</v>
      </c>
      <c r="D11" s="17">
        <v>2500</v>
      </c>
      <c r="E11" s="81">
        <v>4000</v>
      </c>
      <c r="F11" s="22">
        <f t="shared" si="0"/>
        <v>6500</v>
      </c>
      <c r="G11" t="s">
        <v>931</v>
      </c>
    </row>
    <row r="12" spans="1:7" x14ac:dyDescent="0.2">
      <c r="A12" s="75" t="s">
        <v>558</v>
      </c>
      <c r="B12" s="78">
        <v>37089</v>
      </c>
      <c r="C12" s="81">
        <v>0</v>
      </c>
      <c r="D12" s="17">
        <v>1000</v>
      </c>
      <c r="E12" s="81">
        <v>0</v>
      </c>
      <c r="F12" s="22">
        <f t="shared" si="0"/>
        <v>1000</v>
      </c>
      <c r="G12" t="s">
        <v>8</v>
      </c>
    </row>
    <row r="13" spans="1:7" x14ac:dyDescent="0.2">
      <c r="A13" s="75" t="s">
        <v>429</v>
      </c>
      <c r="B13" s="78">
        <v>37090</v>
      </c>
      <c r="C13" s="81">
        <v>1000</v>
      </c>
      <c r="D13" s="17">
        <v>0</v>
      </c>
      <c r="E13" s="81">
        <v>0</v>
      </c>
      <c r="F13" s="22">
        <f t="shared" si="0"/>
        <v>1000</v>
      </c>
      <c r="G13" t="s">
        <v>976</v>
      </c>
    </row>
    <row r="14" spans="1:7" x14ac:dyDescent="0.2">
      <c r="A14" s="75" t="s">
        <v>564</v>
      </c>
      <c r="B14" s="78">
        <v>37090</v>
      </c>
      <c r="C14" s="81">
        <v>0</v>
      </c>
      <c r="D14" s="17">
        <v>3000</v>
      </c>
      <c r="E14" s="81">
        <v>0</v>
      </c>
      <c r="F14" s="22">
        <f t="shared" si="0"/>
        <v>3000</v>
      </c>
      <c r="G14" t="s">
        <v>9</v>
      </c>
    </row>
    <row r="15" spans="1:7" x14ac:dyDescent="0.2">
      <c r="A15" s="75" t="s">
        <v>932</v>
      </c>
      <c r="B15" s="78">
        <v>37102</v>
      </c>
      <c r="C15" s="81">
        <v>0</v>
      </c>
      <c r="D15" s="17">
        <v>1500</v>
      </c>
      <c r="E15" s="81">
        <v>1500</v>
      </c>
      <c r="F15" s="22">
        <f t="shared" si="0"/>
        <v>3000</v>
      </c>
    </row>
    <row r="16" spans="1:7" x14ac:dyDescent="0.2">
      <c r="A16" s="75" t="s">
        <v>511</v>
      </c>
      <c r="B16" s="78">
        <v>37124</v>
      </c>
      <c r="C16" s="81">
        <v>5000</v>
      </c>
      <c r="D16" s="17">
        <v>0</v>
      </c>
      <c r="E16" s="81">
        <v>0</v>
      </c>
      <c r="F16" s="22">
        <f t="shared" si="0"/>
        <v>5000</v>
      </c>
    </row>
    <row r="17" spans="1:7" x14ac:dyDescent="0.2">
      <c r="A17" s="75" t="s">
        <v>740</v>
      </c>
      <c r="B17" s="78">
        <v>37130</v>
      </c>
      <c r="C17" s="81">
        <v>7500</v>
      </c>
      <c r="D17" s="17">
        <v>2500</v>
      </c>
      <c r="E17" s="81">
        <v>2500</v>
      </c>
      <c r="F17" s="22">
        <f t="shared" si="0"/>
        <v>12500</v>
      </c>
    </row>
    <row r="18" spans="1:7" x14ac:dyDescent="0.2">
      <c r="A18" s="75" t="s">
        <v>933</v>
      </c>
      <c r="B18" s="78">
        <v>37133</v>
      </c>
      <c r="C18" s="81">
        <v>0</v>
      </c>
      <c r="D18" s="17">
        <v>0</v>
      </c>
      <c r="E18" s="81">
        <v>1000</v>
      </c>
      <c r="F18" s="22">
        <f t="shared" si="0"/>
        <v>1000</v>
      </c>
      <c r="G18" t="s">
        <v>934</v>
      </c>
    </row>
    <row r="19" spans="1:7" x14ac:dyDescent="0.2">
      <c r="A19" s="75" t="s">
        <v>759</v>
      </c>
      <c r="B19" s="78">
        <v>37133</v>
      </c>
      <c r="C19" s="81">
        <v>0</v>
      </c>
      <c r="D19" s="17">
        <v>0</v>
      </c>
      <c r="E19" s="81">
        <v>315</v>
      </c>
      <c r="F19" s="22">
        <f t="shared" si="0"/>
        <v>315</v>
      </c>
      <c r="G19" t="s">
        <v>935</v>
      </c>
    </row>
    <row r="20" spans="1:7" x14ac:dyDescent="0.2">
      <c r="A20" s="75" t="s">
        <v>541</v>
      </c>
      <c r="B20" s="78">
        <v>37133</v>
      </c>
      <c r="C20" s="81">
        <v>1500</v>
      </c>
      <c r="D20" s="17">
        <v>0</v>
      </c>
      <c r="E20" s="81">
        <v>0</v>
      </c>
      <c r="F20" s="22">
        <f t="shared" si="0"/>
        <v>1500</v>
      </c>
      <c r="G20" t="s">
        <v>977</v>
      </c>
    </row>
    <row r="21" spans="1:7" x14ac:dyDescent="0.2">
      <c r="A21" s="75" t="s">
        <v>936</v>
      </c>
      <c r="B21" s="78">
        <v>37146</v>
      </c>
      <c r="C21" s="81">
        <v>0</v>
      </c>
      <c r="D21" s="17">
        <v>0</v>
      </c>
      <c r="E21" s="81">
        <v>1900</v>
      </c>
      <c r="F21" s="22">
        <f t="shared" si="0"/>
        <v>1900</v>
      </c>
      <c r="G21" t="s">
        <v>937</v>
      </c>
    </row>
    <row r="22" spans="1:7" x14ac:dyDescent="0.2">
      <c r="A22" s="75" t="s">
        <v>600</v>
      </c>
      <c r="B22" s="78">
        <v>37146</v>
      </c>
      <c r="C22" s="81">
        <v>1000</v>
      </c>
      <c r="D22" s="17">
        <v>2000</v>
      </c>
      <c r="E22" s="81">
        <v>0</v>
      </c>
      <c r="F22" s="22">
        <f t="shared" si="0"/>
        <v>3000</v>
      </c>
      <c r="G22" t="s">
        <v>980</v>
      </c>
    </row>
    <row r="23" spans="1:7" x14ac:dyDescent="0.2">
      <c r="A23" s="75" t="s">
        <v>10</v>
      </c>
      <c r="B23" s="78">
        <v>37146</v>
      </c>
      <c r="C23" s="81">
        <v>0</v>
      </c>
      <c r="D23" s="17">
        <v>2500</v>
      </c>
      <c r="E23" s="81">
        <v>0</v>
      </c>
      <c r="F23" s="22">
        <f t="shared" si="0"/>
        <v>2500</v>
      </c>
      <c r="G23" t="s">
        <v>11</v>
      </c>
    </row>
    <row r="24" spans="1:7" x14ac:dyDescent="0.2">
      <c r="A24" s="75" t="s">
        <v>978</v>
      </c>
      <c r="B24" s="78">
        <v>37147</v>
      </c>
      <c r="C24" s="81">
        <v>2000</v>
      </c>
      <c r="D24" s="17">
        <v>0</v>
      </c>
      <c r="E24" s="81">
        <v>0</v>
      </c>
      <c r="F24" s="22">
        <f t="shared" si="0"/>
        <v>2000</v>
      </c>
      <c r="G24" t="s">
        <v>979</v>
      </c>
    </row>
    <row r="25" spans="1:7" x14ac:dyDescent="0.2">
      <c r="A25" s="75" t="s">
        <v>938</v>
      </c>
      <c r="B25" s="78">
        <v>37155</v>
      </c>
      <c r="C25" s="81">
        <v>0</v>
      </c>
      <c r="D25" s="17">
        <v>0</v>
      </c>
      <c r="E25" s="81">
        <v>400</v>
      </c>
      <c r="F25" s="22">
        <f t="shared" si="0"/>
        <v>400</v>
      </c>
      <c r="G25" t="s">
        <v>939</v>
      </c>
    </row>
    <row r="26" spans="1:7" x14ac:dyDescent="0.2">
      <c r="A26" s="75" t="s">
        <v>543</v>
      </c>
      <c r="B26" s="78">
        <v>37158</v>
      </c>
      <c r="C26" s="81">
        <v>0</v>
      </c>
      <c r="D26" s="17">
        <v>1000</v>
      </c>
      <c r="E26" s="81">
        <v>0</v>
      </c>
      <c r="F26" s="22">
        <f t="shared" si="0"/>
        <v>1000</v>
      </c>
    </row>
    <row r="27" spans="1:7" x14ac:dyDescent="0.2">
      <c r="A27" s="75" t="s">
        <v>513</v>
      </c>
      <c r="B27" s="78">
        <v>37161</v>
      </c>
      <c r="C27" s="81">
        <v>3000</v>
      </c>
      <c r="D27" s="17">
        <v>0</v>
      </c>
      <c r="E27" s="81">
        <v>0</v>
      </c>
      <c r="F27" s="22">
        <f t="shared" si="0"/>
        <v>3000</v>
      </c>
      <c r="G27" t="s">
        <v>981</v>
      </c>
    </row>
    <row r="28" spans="1:7" x14ac:dyDescent="0.2">
      <c r="A28" s="75" t="s">
        <v>924</v>
      </c>
      <c r="B28" s="78">
        <v>37166</v>
      </c>
      <c r="C28" s="81">
        <v>0</v>
      </c>
      <c r="D28" s="17">
        <v>1000</v>
      </c>
      <c r="E28" s="81">
        <v>0</v>
      </c>
      <c r="F28" s="22">
        <f t="shared" si="0"/>
        <v>1000</v>
      </c>
    </row>
    <row r="29" spans="1:7" x14ac:dyDescent="0.2">
      <c r="A29" s="75" t="s">
        <v>0</v>
      </c>
      <c r="B29" s="78">
        <v>37166</v>
      </c>
      <c r="C29" s="81">
        <v>3440.05</v>
      </c>
      <c r="D29" s="17">
        <v>0</v>
      </c>
      <c r="E29" s="81">
        <v>0</v>
      </c>
      <c r="F29" s="22">
        <f t="shared" si="0"/>
        <v>3440.05</v>
      </c>
      <c r="G29" t="s">
        <v>1</v>
      </c>
    </row>
    <row r="30" spans="1:7" x14ac:dyDescent="0.2">
      <c r="A30" s="75" t="s">
        <v>12</v>
      </c>
      <c r="B30" s="78">
        <v>37173</v>
      </c>
      <c r="C30" s="81">
        <v>0</v>
      </c>
      <c r="D30" s="17">
        <v>500</v>
      </c>
      <c r="E30" s="81">
        <v>0</v>
      </c>
      <c r="F30" s="22">
        <f t="shared" si="0"/>
        <v>500</v>
      </c>
      <c r="G30" t="s">
        <v>13</v>
      </c>
    </row>
    <row r="31" spans="1:7" x14ac:dyDescent="0.2">
      <c r="A31" s="75" t="s">
        <v>414</v>
      </c>
      <c r="B31" s="78">
        <v>37189</v>
      </c>
      <c r="C31" s="81">
        <v>0</v>
      </c>
      <c r="D31" s="17">
        <v>4250</v>
      </c>
      <c r="E31" s="81">
        <v>0</v>
      </c>
      <c r="F31" s="22">
        <f t="shared" si="0"/>
        <v>4250</v>
      </c>
      <c r="G31" t="s">
        <v>14</v>
      </c>
    </row>
    <row r="32" spans="1:7" x14ac:dyDescent="0.2">
      <c r="A32" s="75" t="s">
        <v>415</v>
      </c>
      <c r="B32" s="78">
        <v>37193</v>
      </c>
      <c r="C32" s="81">
        <v>100</v>
      </c>
      <c r="D32" s="17">
        <v>100</v>
      </c>
      <c r="E32" s="81">
        <v>100</v>
      </c>
      <c r="F32" s="22">
        <f t="shared" si="0"/>
        <v>300</v>
      </c>
      <c r="G32" t="s">
        <v>940</v>
      </c>
    </row>
    <row r="33" spans="1:7" x14ac:dyDescent="0.2">
      <c r="A33" s="75" t="s">
        <v>759</v>
      </c>
      <c r="B33" s="78">
        <v>37201</v>
      </c>
      <c r="C33" s="81">
        <v>0</v>
      </c>
      <c r="D33" s="17">
        <v>0</v>
      </c>
      <c r="E33" s="81">
        <v>5217</v>
      </c>
      <c r="F33" s="22">
        <f t="shared" si="0"/>
        <v>5217</v>
      </c>
      <c r="G33" t="s">
        <v>941</v>
      </c>
    </row>
    <row r="34" spans="1:7" x14ac:dyDescent="0.2">
      <c r="A34" s="75" t="s">
        <v>15</v>
      </c>
      <c r="B34" s="78">
        <v>37201</v>
      </c>
      <c r="C34" s="81">
        <v>0</v>
      </c>
      <c r="D34" s="17">
        <v>1000</v>
      </c>
      <c r="E34" s="81">
        <v>0</v>
      </c>
      <c r="F34" s="22">
        <f t="shared" si="0"/>
        <v>1000</v>
      </c>
      <c r="G34" t="s">
        <v>16</v>
      </c>
    </row>
    <row r="35" spans="1:7" x14ac:dyDescent="0.2">
      <c r="A35" s="75" t="s">
        <v>17</v>
      </c>
      <c r="B35" s="78">
        <v>37201</v>
      </c>
      <c r="C35" s="81">
        <v>0</v>
      </c>
      <c r="D35" s="17">
        <v>1000</v>
      </c>
      <c r="E35" s="81">
        <v>0</v>
      </c>
      <c r="F35" s="22">
        <f t="shared" si="0"/>
        <v>1000</v>
      </c>
      <c r="G35" t="s">
        <v>18</v>
      </c>
    </row>
    <row r="36" spans="1:7" x14ac:dyDescent="0.2">
      <c r="A36" s="75" t="s">
        <v>954</v>
      </c>
      <c r="B36" s="78">
        <v>37201</v>
      </c>
      <c r="C36" s="81">
        <v>0</v>
      </c>
      <c r="D36" s="17">
        <v>800</v>
      </c>
      <c r="E36" s="81">
        <v>0</v>
      </c>
      <c r="F36" s="22">
        <f t="shared" si="0"/>
        <v>800</v>
      </c>
      <c r="G36" t="s">
        <v>19</v>
      </c>
    </row>
    <row r="37" spans="1:7" x14ac:dyDescent="0.2">
      <c r="A37" s="75" t="s">
        <v>425</v>
      </c>
      <c r="B37" s="78">
        <v>37210</v>
      </c>
      <c r="C37" s="81">
        <v>0</v>
      </c>
      <c r="D37" s="17">
        <v>0</v>
      </c>
      <c r="E37" s="81">
        <v>5000</v>
      </c>
      <c r="F37" s="22">
        <f t="shared" ref="F37:F68" si="1">SUM(C37:E37)</f>
        <v>5000</v>
      </c>
      <c r="G37" t="s">
        <v>942</v>
      </c>
    </row>
    <row r="38" spans="1:7" x14ac:dyDescent="0.2">
      <c r="A38" s="75" t="s">
        <v>602</v>
      </c>
      <c r="B38" s="78">
        <v>37210</v>
      </c>
      <c r="C38" s="81">
        <v>2500</v>
      </c>
      <c r="D38" s="17">
        <v>0</v>
      </c>
      <c r="E38" s="81">
        <v>0</v>
      </c>
      <c r="F38" s="22">
        <f t="shared" si="1"/>
        <v>2500</v>
      </c>
      <c r="G38" t="s">
        <v>2</v>
      </c>
    </row>
    <row r="39" spans="1:7" x14ac:dyDescent="0.2">
      <c r="A39" s="75" t="s">
        <v>752</v>
      </c>
      <c r="B39" s="78">
        <v>37222</v>
      </c>
      <c r="C39" s="81">
        <v>0</v>
      </c>
      <c r="D39" s="17">
        <v>2000</v>
      </c>
      <c r="E39" s="81">
        <v>0</v>
      </c>
      <c r="F39" s="22">
        <f t="shared" si="1"/>
        <v>2000</v>
      </c>
    </row>
    <row r="40" spans="1:7" x14ac:dyDescent="0.2">
      <c r="A40" s="75" t="s">
        <v>925</v>
      </c>
      <c r="B40" s="78">
        <v>37222</v>
      </c>
      <c r="C40" s="81">
        <v>0</v>
      </c>
      <c r="D40" s="17">
        <v>2000</v>
      </c>
      <c r="E40" s="81">
        <v>0</v>
      </c>
      <c r="F40" s="22">
        <f t="shared" si="1"/>
        <v>2000</v>
      </c>
    </row>
    <row r="41" spans="1:7" x14ac:dyDescent="0.2">
      <c r="A41" s="75" t="s">
        <v>943</v>
      </c>
      <c r="B41" s="78">
        <v>37231</v>
      </c>
      <c r="C41" s="81">
        <v>0</v>
      </c>
      <c r="D41" s="17">
        <v>0</v>
      </c>
      <c r="E41" s="81">
        <v>1100</v>
      </c>
      <c r="F41" s="22">
        <f t="shared" si="1"/>
        <v>1100</v>
      </c>
      <c r="G41" t="s">
        <v>944</v>
      </c>
    </row>
    <row r="42" spans="1:7" x14ac:dyDescent="0.2">
      <c r="A42" s="75" t="s">
        <v>945</v>
      </c>
      <c r="B42" s="78">
        <v>37235</v>
      </c>
      <c r="C42" s="81">
        <v>333</v>
      </c>
      <c r="D42" s="17">
        <v>333</v>
      </c>
      <c r="E42" s="81">
        <v>334</v>
      </c>
      <c r="F42" s="22">
        <f t="shared" si="1"/>
        <v>1000</v>
      </c>
      <c r="G42" t="s">
        <v>946</v>
      </c>
    </row>
    <row r="43" spans="1:7" x14ac:dyDescent="0.2">
      <c r="A43" s="75" t="s">
        <v>3</v>
      </c>
      <c r="B43" s="78">
        <v>37235</v>
      </c>
      <c r="C43" s="81">
        <v>2500</v>
      </c>
      <c r="D43" s="17">
        <v>0</v>
      </c>
      <c r="E43" s="81">
        <v>0</v>
      </c>
      <c r="F43" s="22">
        <f t="shared" si="1"/>
        <v>2500</v>
      </c>
      <c r="G43" t="s">
        <v>4</v>
      </c>
    </row>
    <row r="44" spans="1:7" x14ac:dyDescent="0.2">
      <c r="A44" s="40" t="s">
        <v>41</v>
      </c>
      <c r="B44" s="78">
        <v>37238</v>
      </c>
      <c r="C44" s="81">
        <v>500</v>
      </c>
      <c r="D44" s="17">
        <v>0</v>
      </c>
      <c r="E44" s="81">
        <v>0</v>
      </c>
      <c r="F44" s="22">
        <f t="shared" si="1"/>
        <v>500</v>
      </c>
      <c r="G44" t="s">
        <v>923</v>
      </c>
    </row>
    <row r="45" spans="1:7" x14ac:dyDescent="0.2">
      <c r="A45" s="75" t="s">
        <v>752</v>
      </c>
      <c r="B45" s="78">
        <v>37245</v>
      </c>
      <c r="C45" s="81">
        <v>0</v>
      </c>
      <c r="D45" s="17">
        <v>1200</v>
      </c>
      <c r="E45" s="81">
        <v>1200</v>
      </c>
      <c r="F45" s="22">
        <f t="shared" si="1"/>
        <v>2400</v>
      </c>
      <c r="G45" t="s">
        <v>947</v>
      </c>
    </row>
    <row r="46" spans="1:7" x14ac:dyDescent="0.2">
      <c r="A46" s="75" t="s">
        <v>948</v>
      </c>
      <c r="B46" s="78">
        <v>37261</v>
      </c>
      <c r="C46" s="81">
        <v>0</v>
      </c>
      <c r="D46" s="17">
        <v>2000</v>
      </c>
      <c r="E46" s="81">
        <v>500</v>
      </c>
      <c r="F46" s="22">
        <f t="shared" si="1"/>
        <v>2500</v>
      </c>
      <c r="G46" t="s">
        <v>949</v>
      </c>
    </row>
    <row r="47" spans="1:7" x14ac:dyDescent="0.2">
      <c r="A47" s="75" t="s">
        <v>500</v>
      </c>
      <c r="B47" s="78">
        <v>37270</v>
      </c>
      <c r="C47" s="81">
        <v>1500</v>
      </c>
      <c r="D47" s="17">
        <v>0</v>
      </c>
      <c r="E47" s="81">
        <v>1500</v>
      </c>
      <c r="F47" s="22">
        <f t="shared" si="1"/>
        <v>3000</v>
      </c>
      <c r="G47" t="s">
        <v>950</v>
      </c>
    </row>
    <row r="48" spans="1:7" x14ac:dyDescent="0.2">
      <c r="A48" s="75" t="s">
        <v>653</v>
      </c>
      <c r="B48" s="78">
        <v>37270</v>
      </c>
      <c r="C48" s="81">
        <v>0</v>
      </c>
      <c r="D48" s="17">
        <v>0</v>
      </c>
      <c r="E48" s="81">
        <v>500</v>
      </c>
      <c r="F48" s="22">
        <f t="shared" si="1"/>
        <v>500</v>
      </c>
      <c r="G48" t="s">
        <v>652</v>
      </c>
    </row>
    <row r="49" spans="1:7" x14ac:dyDescent="0.2">
      <c r="A49" s="75" t="s">
        <v>926</v>
      </c>
      <c r="B49" s="78">
        <v>37271</v>
      </c>
      <c r="C49" s="81">
        <v>0</v>
      </c>
      <c r="D49" s="17">
        <v>500</v>
      </c>
      <c r="E49" s="81">
        <v>0</v>
      </c>
      <c r="F49" s="22">
        <f t="shared" si="1"/>
        <v>500</v>
      </c>
    </row>
    <row r="50" spans="1:7" x14ac:dyDescent="0.2">
      <c r="A50" s="75" t="s">
        <v>936</v>
      </c>
      <c r="B50" s="78">
        <v>37272</v>
      </c>
      <c r="C50" s="81">
        <v>0</v>
      </c>
      <c r="D50" s="17">
        <v>0</v>
      </c>
      <c r="E50" s="81">
        <v>6500</v>
      </c>
      <c r="F50" s="22">
        <f t="shared" si="1"/>
        <v>6500</v>
      </c>
      <c r="G50" t="s">
        <v>951</v>
      </c>
    </row>
    <row r="51" spans="1:7" x14ac:dyDescent="0.2">
      <c r="A51" s="75" t="s">
        <v>395</v>
      </c>
      <c r="B51" s="78">
        <v>37291</v>
      </c>
      <c r="C51" s="81">
        <v>0</v>
      </c>
      <c r="D51" s="17">
        <v>1000</v>
      </c>
      <c r="E51" s="81">
        <v>0</v>
      </c>
      <c r="F51" s="22">
        <f t="shared" si="1"/>
        <v>1000</v>
      </c>
      <c r="G51" t="s">
        <v>20</v>
      </c>
    </row>
    <row r="52" spans="1:7" x14ac:dyDescent="0.2">
      <c r="A52" s="75" t="s">
        <v>512</v>
      </c>
      <c r="B52" s="78">
        <v>37291</v>
      </c>
      <c r="C52" s="81">
        <v>10000</v>
      </c>
      <c r="D52" s="17">
        <v>0</v>
      </c>
      <c r="E52" s="81">
        <v>0</v>
      </c>
      <c r="F52" s="22">
        <f t="shared" si="1"/>
        <v>10000</v>
      </c>
      <c r="G52" t="s">
        <v>5</v>
      </c>
    </row>
    <row r="53" spans="1:7" x14ac:dyDescent="0.2">
      <c r="A53" s="75" t="s">
        <v>759</v>
      </c>
      <c r="B53" s="78">
        <v>37292</v>
      </c>
      <c r="C53" s="81">
        <v>0</v>
      </c>
      <c r="D53" s="17">
        <v>0</v>
      </c>
      <c r="E53" s="81">
        <v>12000</v>
      </c>
      <c r="F53" s="22">
        <f t="shared" si="1"/>
        <v>12000</v>
      </c>
      <c r="G53" t="s">
        <v>928</v>
      </c>
    </row>
    <row r="54" spans="1:7" x14ac:dyDescent="0.2">
      <c r="A54" s="75" t="s">
        <v>560</v>
      </c>
      <c r="B54" s="78">
        <v>37292</v>
      </c>
      <c r="C54" s="81">
        <v>1000</v>
      </c>
      <c r="D54" s="17">
        <v>0</v>
      </c>
      <c r="E54" s="81">
        <v>0</v>
      </c>
      <c r="F54" s="22">
        <f t="shared" si="1"/>
        <v>1000</v>
      </c>
      <c r="G54" t="s">
        <v>6</v>
      </c>
    </row>
    <row r="55" spans="1:7" x14ac:dyDescent="0.2">
      <c r="A55" s="75" t="s">
        <v>532</v>
      </c>
      <c r="B55" s="78">
        <v>37292</v>
      </c>
      <c r="C55" s="81">
        <v>0</v>
      </c>
      <c r="D55" s="17">
        <v>500</v>
      </c>
      <c r="E55" s="81">
        <v>0</v>
      </c>
      <c r="F55" s="22">
        <f t="shared" si="1"/>
        <v>500</v>
      </c>
      <c r="G55" t="s">
        <v>21</v>
      </c>
    </row>
    <row r="56" spans="1:7" x14ac:dyDescent="0.2">
      <c r="A56" s="75" t="s">
        <v>502</v>
      </c>
      <c r="B56" s="78">
        <v>37300</v>
      </c>
      <c r="C56" s="81">
        <v>0</v>
      </c>
      <c r="D56" s="17">
        <v>0</v>
      </c>
      <c r="E56" s="81">
        <v>5000</v>
      </c>
      <c r="F56" s="22">
        <f t="shared" si="1"/>
        <v>5000</v>
      </c>
      <c r="G56" t="s">
        <v>952</v>
      </c>
    </row>
    <row r="57" spans="1:7" x14ac:dyDescent="0.2">
      <c r="A57" s="75" t="s">
        <v>696</v>
      </c>
      <c r="B57" s="78">
        <v>37300</v>
      </c>
      <c r="C57" s="81">
        <v>0</v>
      </c>
      <c r="D57" s="17">
        <v>0</v>
      </c>
      <c r="E57" s="81">
        <v>1000</v>
      </c>
      <c r="F57" s="22">
        <f t="shared" si="1"/>
        <v>1000</v>
      </c>
      <c r="G57" t="s">
        <v>953</v>
      </c>
    </row>
    <row r="58" spans="1:7" x14ac:dyDescent="0.2">
      <c r="A58" s="75" t="s">
        <v>954</v>
      </c>
      <c r="B58" s="78">
        <v>37319</v>
      </c>
      <c r="C58" s="81">
        <v>0</v>
      </c>
      <c r="D58" s="17">
        <v>0</v>
      </c>
      <c r="E58" s="81">
        <v>1000</v>
      </c>
      <c r="F58" s="22">
        <f t="shared" si="1"/>
        <v>1000</v>
      </c>
      <c r="G58" t="s">
        <v>955</v>
      </c>
    </row>
    <row r="59" spans="1:7" x14ac:dyDescent="0.2">
      <c r="A59" s="75" t="s">
        <v>22</v>
      </c>
      <c r="B59" s="78">
        <v>37322</v>
      </c>
      <c r="C59" s="81">
        <v>0</v>
      </c>
      <c r="D59" s="17">
        <v>500</v>
      </c>
      <c r="E59" s="81">
        <v>0</v>
      </c>
      <c r="F59" s="22">
        <f t="shared" si="1"/>
        <v>500</v>
      </c>
      <c r="G59" t="s">
        <v>23</v>
      </c>
    </row>
    <row r="60" spans="1:7" x14ac:dyDescent="0.2">
      <c r="A60" s="75" t="s">
        <v>957</v>
      </c>
      <c r="B60" s="78">
        <v>37330</v>
      </c>
      <c r="C60" s="81">
        <v>0</v>
      </c>
      <c r="D60" s="17">
        <v>0</v>
      </c>
      <c r="E60" s="81">
        <v>2000</v>
      </c>
      <c r="F60" s="22">
        <f t="shared" si="1"/>
        <v>2000</v>
      </c>
      <c r="G60" t="s">
        <v>956</v>
      </c>
    </row>
    <row r="61" spans="1:7" x14ac:dyDescent="0.2">
      <c r="A61" s="75" t="s">
        <v>958</v>
      </c>
      <c r="B61" s="78">
        <v>37334</v>
      </c>
      <c r="C61" s="81">
        <v>0</v>
      </c>
      <c r="D61" s="17">
        <v>0</v>
      </c>
      <c r="E61" s="81">
        <v>3727.5</v>
      </c>
      <c r="F61" s="22">
        <f t="shared" si="1"/>
        <v>3727.5</v>
      </c>
      <c r="G61" t="s">
        <v>959</v>
      </c>
    </row>
    <row r="62" spans="1:7" x14ac:dyDescent="0.2">
      <c r="A62" s="75" t="s">
        <v>960</v>
      </c>
      <c r="B62" s="78">
        <v>37340</v>
      </c>
      <c r="C62" s="81">
        <v>0</v>
      </c>
      <c r="D62" s="17">
        <v>0</v>
      </c>
      <c r="E62" s="81">
        <v>55</v>
      </c>
      <c r="F62" s="22">
        <f t="shared" si="1"/>
        <v>55</v>
      </c>
      <c r="G62" t="s">
        <v>962</v>
      </c>
    </row>
    <row r="63" spans="1:7" x14ac:dyDescent="0.2">
      <c r="A63" s="75" t="s">
        <v>964</v>
      </c>
      <c r="B63" s="78">
        <v>37356</v>
      </c>
      <c r="C63" s="81">
        <v>625</v>
      </c>
      <c r="D63" s="17">
        <v>0</v>
      </c>
      <c r="E63" s="81">
        <v>625</v>
      </c>
      <c r="F63" s="22">
        <f t="shared" si="1"/>
        <v>1250</v>
      </c>
      <c r="G63" t="s">
        <v>963</v>
      </c>
    </row>
    <row r="64" spans="1:7" x14ac:dyDescent="0.2">
      <c r="A64" s="75" t="s">
        <v>541</v>
      </c>
      <c r="B64" s="78">
        <v>37356</v>
      </c>
      <c r="C64" s="81">
        <v>600</v>
      </c>
      <c r="D64" s="17">
        <v>0</v>
      </c>
      <c r="E64" s="81">
        <v>0</v>
      </c>
      <c r="F64" s="22">
        <f t="shared" si="1"/>
        <v>600</v>
      </c>
      <c r="G64" t="s">
        <v>7</v>
      </c>
    </row>
    <row r="65" spans="1:7" x14ac:dyDescent="0.2">
      <c r="A65" s="75" t="s">
        <v>752</v>
      </c>
      <c r="B65" s="78">
        <v>37363</v>
      </c>
      <c r="C65" s="81">
        <v>0</v>
      </c>
      <c r="D65" s="17">
        <v>0</v>
      </c>
      <c r="E65" s="81">
        <v>1000</v>
      </c>
      <c r="F65" s="22">
        <f t="shared" si="1"/>
        <v>1000</v>
      </c>
      <c r="G65" t="s">
        <v>965</v>
      </c>
    </row>
    <row r="66" spans="1:7" x14ac:dyDescent="0.2">
      <c r="A66" s="75" t="s">
        <v>24</v>
      </c>
      <c r="B66" s="78">
        <v>37365</v>
      </c>
      <c r="C66" s="81">
        <v>0</v>
      </c>
      <c r="D66" s="17">
        <v>350</v>
      </c>
      <c r="E66" s="81">
        <v>0</v>
      </c>
      <c r="F66" s="22">
        <f t="shared" si="1"/>
        <v>350</v>
      </c>
      <c r="G66" t="s">
        <v>25</v>
      </c>
    </row>
    <row r="67" spans="1:7" x14ac:dyDescent="0.2">
      <c r="A67" s="75" t="s">
        <v>966</v>
      </c>
      <c r="B67" s="78">
        <v>37369</v>
      </c>
      <c r="C67" s="81">
        <v>0</v>
      </c>
      <c r="D67" s="17">
        <v>0</v>
      </c>
      <c r="E67" s="81">
        <v>2000</v>
      </c>
      <c r="F67" s="22">
        <f t="shared" si="1"/>
        <v>2000</v>
      </c>
      <c r="G67" t="s">
        <v>967</v>
      </c>
    </row>
    <row r="68" spans="1:7" x14ac:dyDescent="0.2">
      <c r="A68" s="75" t="s">
        <v>629</v>
      </c>
      <c r="B68" s="78">
        <v>37369</v>
      </c>
      <c r="C68" s="81">
        <v>0</v>
      </c>
      <c r="D68" s="17">
        <v>0</v>
      </c>
      <c r="E68" s="81">
        <v>3700</v>
      </c>
      <c r="F68" s="22">
        <f t="shared" si="1"/>
        <v>3700</v>
      </c>
      <c r="G68" t="s">
        <v>968</v>
      </c>
    </row>
    <row r="69" spans="1:7" x14ac:dyDescent="0.2">
      <c r="A69" s="75" t="s">
        <v>924</v>
      </c>
      <c r="B69" s="78">
        <v>37369</v>
      </c>
      <c r="C69" s="81">
        <v>0</v>
      </c>
      <c r="D69" s="17">
        <v>1000</v>
      </c>
      <c r="E69" s="81">
        <v>0</v>
      </c>
      <c r="F69" s="22">
        <f t="shared" ref="F69:F79" si="2">SUM(C69:E69)</f>
        <v>1000</v>
      </c>
      <c r="G69" t="s">
        <v>26</v>
      </c>
    </row>
    <row r="70" spans="1:7" x14ac:dyDescent="0.2">
      <c r="A70" s="75" t="s">
        <v>27</v>
      </c>
      <c r="B70" s="78">
        <v>37369</v>
      </c>
      <c r="C70" s="81">
        <v>0</v>
      </c>
      <c r="D70" s="17">
        <v>310</v>
      </c>
      <c r="E70" s="81">
        <v>0</v>
      </c>
      <c r="F70" s="22">
        <f t="shared" si="2"/>
        <v>310</v>
      </c>
      <c r="G70" t="s">
        <v>28</v>
      </c>
    </row>
    <row r="71" spans="1:7" x14ac:dyDescent="0.2">
      <c r="A71" s="75" t="s">
        <v>544</v>
      </c>
      <c r="B71" s="78">
        <v>37379</v>
      </c>
      <c r="C71" s="81">
        <v>0</v>
      </c>
      <c r="D71" s="17">
        <v>0</v>
      </c>
      <c r="E71" s="81">
        <v>500</v>
      </c>
      <c r="F71" s="22">
        <f t="shared" si="2"/>
        <v>500</v>
      </c>
      <c r="G71" t="s">
        <v>969</v>
      </c>
    </row>
    <row r="72" spans="1:7" x14ac:dyDescent="0.2">
      <c r="A72" s="75" t="s">
        <v>564</v>
      </c>
      <c r="B72" s="78">
        <v>37379</v>
      </c>
      <c r="C72" s="81">
        <v>0</v>
      </c>
      <c r="D72" s="17">
        <v>3600</v>
      </c>
      <c r="E72" s="81">
        <v>0</v>
      </c>
      <c r="F72" s="22">
        <f t="shared" si="2"/>
        <v>3600</v>
      </c>
      <c r="G72" t="s">
        <v>29</v>
      </c>
    </row>
    <row r="73" spans="1:7" x14ac:dyDescent="0.2">
      <c r="A73" s="75" t="s">
        <v>512</v>
      </c>
      <c r="B73" s="78">
        <v>37379</v>
      </c>
      <c r="C73" s="81">
        <v>10000</v>
      </c>
      <c r="D73" s="17">
        <v>0</v>
      </c>
      <c r="E73" s="81">
        <v>0</v>
      </c>
      <c r="F73" s="22">
        <f t="shared" si="2"/>
        <v>10000</v>
      </c>
      <c r="G73" t="s">
        <v>5</v>
      </c>
    </row>
    <row r="74" spans="1:7" x14ac:dyDescent="0.2">
      <c r="A74" s="75" t="s">
        <v>414</v>
      </c>
      <c r="B74" s="78">
        <v>37379</v>
      </c>
      <c r="C74" s="81">
        <v>0</v>
      </c>
      <c r="D74" s="17">
        <v>5900</v>
      </c>
      <c r="E74" s="81">
        <v>0</v>
      </c>
      <c r="F74" s="22">
        <f t="shared" si="2"/>
        <v>5900</v>
      </c>
      <c r="G74" t="s">
        <v>30</v>
      </c>
    </row>
    <row r="75" spans="1:7" x14ac:dyDescent="0.2">
      <c r="A75" s="75" t="s">
        <v>970</v>
      </c>
      <c r="B75" s="78">
        <v>37384</v>
      </c>
      <c r="C75" s="81">
        <v>0</v>
      </c>
      <c r="D75" s="17">
        <v>0</v>
      </c>
      <c r="E75" s="81">
        <v>50</v>
      </c>
      <c r="F75" s="22">
        <f t="shared" si="2"/>
        <v>50</v>
      </c>
      <c r="G75" t="s">
        <v>971</v>
      </c>
    </row>
    <row r="76" spans="1:7" x14ac:dyDescent="0.2">
      <c r="A76" s="75" t="s">
        <v>414</v>
      </c>
      <c r="B76" s="78">
        <v>37407</v>
      </c>
      <c r="C76" s="81">
        <v>0</v>
      </c>
      <c r="D76" s="17">
        <v>5000</v>
      </c>
      <c r="E76" s="81">
        <v>0</v>
      </c>
      <c r="F76" s="22">
        <f t="shared" si="2"/>
        <v>5000</v>
      </c>
      <c r="G76" t="s">
        <v>31</v>
      </c>
    </row>
    <row r="77" spans="1:7" x14ac:dyDescent="0.2">
      <c r="A77" s="75" t="s">
        <v>502</v>
      </c>
      <c r="B77" s="78">
        <v>37407</v>
      </c>
      <c r="C77" s="81">
        <v>0</v>
      </c>
      <c r="D77" s="17">
        <v>0</v>
      </c>
      <c r="E77" s="81">
        <v>3854</v>
      </c>
      <c r="F77" s="22">
        <f t="shared" si="2"/>
        <v>3854</v>
      </c>
      <c r="G77" t="s">
        <v>972</v>
      </c>
    </row>
    <row r="78" spans="1:7" x14ac:dyDescent="0.2">
      <c r="A78" s="75" t="s">
        <v>429</v>
      </c>
      <c r="B78" s="78">
        <v>37421</v>
      </c>
      <c r="C78" s="81">
        <v>0</v>
      </c>
      <c r="D78" s="17">
        <v>350</v>
      </c>
      <c r="E78" s="81">
        <v>0</v>
      </c>
      <c r="F78" s="22">
        <f t="shared" si="2"/>
        <v>350</v>
      </c>
      <c r="G78" t="s">
        <v>32</v>
      </c>
    </row>
    <row r="79" spans="1:7" ht="13.5" thickBot="1" x14ac:dyDescent="0.25">
      <c r="A79" s="47" t="s">
        <v>414</v>
      </c>
      <c r="B79" s="79">
        <v>37426</v>
      </c>
      <c r="C79" s="82">
        <v>0</v>
      </c>
      <c r="D79" s="18">
        <v>6096</v>
      </c>
      <c r="E79" s="83">
        <v>0</v>
      </c>
      <c r="F79" s="23">
        <f t="shared" si="2"/>
        <v>6096</v>
      </c>
      <c r="G79" t="s">
        <v>33</v>
      </c>
    </row>
    <row r="80" spans="1:7" s="4" customFormat="1" x14ac:dyDescent="0.2">
      <c r="A80" s="4" t="s">
        <v>390</v>
      </c>
      <c r="C80" s="9">
        <f>SUM(C5:C79)</f>
        <v>60293.05</v>
      </c>
      <c r="D80" s="9">
        <f>SUM(D5:D79)</f>
        <v>60789</v>
      </c>
      <c r="E80" s="9">
        <f>SUM(E5:E79)</f>
        <v>60095.5</v>
      </c>
      <c r="F80" s="9">
        <f>SUM(F5:F79)</f>
        <v>181177.55</v>
      </c>
      <c r="G80"/>
    </row>
    <row r="81" spans="1:7" s="4" customFormat="1" x14ac:dyDescent="0.2">
      <c r="C81" s="9"/>
      <c r="D81" s="9"/>
      <c r="E81" s="9"/>
      <c r="F81" s="9"/>
      <c r="G81"/>
    </row>
    <row r="82" spans="1:7" ht="13.5" thickBot="1" x14ac:dyDescent="0.25">
      <c r="C82" s="5" t="s">
        <v>509</v>
      </c>
      <c r="D82" s="5" t="s">
        <v>397</v>
      </c>
      <c r="E82" s="5" t="s">
        <v>398</v>
      </c>
      <c r="F82" s="5" t="s">
        <v>400</v>
      </c>
    </row>
    <row r="83" spans="1:7" x14ac:dyDescent="0.2">
      <c r="A83" s="45" t="s">
        <v>391</v>
      </c>
      <c r="B83" s="46"/>
      <c r="C83" s="19">
        <v>4214.67</v>
      </c>
      <c r="D83" s="19">
        <v>691.66</v>
      </c>
      <c r="E83" s="16">
        <v>21476.77</v>
      </c>
      <c r="F83" s="26">
        <f>SUM(C83:E83)</f>
        <v>26383.1</v>
      </c>
    </row>
    <row r="84" spans="1:7" ht="13.5" thickBot="1" x14ac:dyDescent="0.25">
      <c r="A84" s="47" t="s">
        <v>408</v>
      </c>
      <c r="B84" s="48"/>
      <c r="C84" s="20">
        <v>64000</v>
      </c>
      <c r="D84" s="20">
        <v>64000</v>
      </c>
      <c r="E84" s="18">
        <v>64000</v>
      </c>
      <c r="F84" s="27">
        <f>SUM(C84:E84)</f>
        <v>192000</v>
      </c>
    </row>
    <row r="85" spans="1:7" s="4" customFormat="1" x14ac:dyDescent="0.2">
      <c r="A85" s="4" t="s">
        <v>409</v>
      </c>
      <c r="C85" s="10">
        <f>SUM(C83:C84)</f>
        <v>68214.67</v>
      </c>
      <c r="D85" s="10">
        <f>SUM(D83:D84)</f>
        <v>64691.66</v>
      </c>
      <c r="E85" s="10">
        <f>SUM(E83:E84)</f>
        <v>85476.77</v>
      </c>
      <c r="F85" s="10">
        <f>SUM(C85:E85)</f>
        <v>218383.10000000003</v>
      </c>
      <c r="G85"/>
    </row>
    <row r="86" spans="1:7" ht="13.5" thickBot="1" x14ac:dyDescent="0.25">
      <c r="A86" s="2"/>
      <c r="B86" s="3"/>
      <c r="C86" s="8"/>
      <c r="D86" s="8"/>
      <c r="E86" s="8"/>
      <c r="F86" s="8"/>
    </row>
    <row r="87" spans="1:7" s="6" customFormat="1" ht="16.5" thickBot="1" x14ac:dyDescent="0.3">
      <c r="A87" s="33" t="s">
        <v>410</v>
      </c>
      <c r="C87" s="14">
        <f>SUM(C85-C80)</f>
        <v>7921.6199999999953</v>
      </c>
      <c r="D87" s="14">
        <f>SUM(D85-D80)</f>
        <v>3902.6600000000035</v>
      </c>
      <c r="E87" s="14">
        <f>SUM(E85-E80)</f>
        <v>25381.270000000004</v>
      </c>
      <c r="F87" s="28">
        <f>SUM(C87:E87)</f>
        <v>37205.550000000003</v>
      </c>
      <c r="G87"/>
    </row>
    <row r="88" spans="1:7" s="4" customFormat="1" x14ac:dyDescent="0.2">
      <c r="A88" s="34" t="s">
        <v>416</v>
      </c>
      <c r="C88" s="11">
        <f>SUM(C87/C85)</f>
        <v>0.11612780652607417</v>
      </c>
      <c r="D88" s="11">
        <f>SUM(D87/D85)</f>
        <v>6.0327096259394232E-2</v>
      </c>
      <c r="E88" s="11">
        <f>SUM(E87/E85)</f>
        <v>0.29693763580444138</v>
      </c>
      <c r="F88" s="11">
        <f>SUM(F87/F85)</f>
        <v>0.17036826567623592</v>
      </c>
      <c r="G88"/>
    </row>
  </sheetData>
  <mergeCells count="1">
    <mergeCell ref="A1:F1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workbookViewId="0">
      <selection sqref="A1:F1"/>
    </sheetView>
  </sheetViews>
  <sheetFormatPr defaultRowHeight="12.75" x14ac:dyDescent="0.2"/>
  <cols>
    <col min="1" max="1" width="37.28515625" bestFit="1" customWidth="1"/>
    <col min="2" max="6" width="15.28515625" customWidth="1"/>
  </cols>
  <sheetData>
    <row r="1" spans="1:7" ht="23.25" x14ac:dyDescent="0.35">
      <c r="A1" s="313" t="s">
        <v>624</v>
      </c>
      <c r="B1" s="313"/>
      <c r="C1" s="313"/>
      <c r="D1" s="313"/>
      <c r="E1" s="313"/>
      <c r="F1" s="313"/>
    </row>
    <row r="2" spans="1:7" s="32" customFormat="1" x14ac:dyDescent="0.2">
      <c r="A2" s="31"/>
      <c r="C2" s="31"/>
      <c r="D2" s="31"/>
      <c r="E2" s="31"/>
      <c r="F2" s="31"/>
    </row>
    <row r="4" spans="1:7" ht="13.5" thickBot="1" x14ac:dyDescent="0.25">
      <c r="A4" s="4" t="s">
        <v>399</v>
      </c>
      <c r="B4" s="5" t="s">
        <v>389</v>
      </c>
      <c r="C4" s="5" t="s">
        <v>509</v>
      </c>
      <c r="D4" s="5" t="s">
        <v>397</v>
      </c>
      <c r="E4" s="5" t="s">
        <v>398</v>
      </c>
      <c r="F4" s="5" t="s">
        <v>400</v>
      </c>
    </row>
    <row r="5" spans="1:7" x14ac:dyDescent="0.2">
      <c r="A5" s="38" t="s">
        <v>740</v>
      </c>
      <c r="B5" s="39">
        <v>37439</v>
      </c>
      <c r="C5" s="16">
        <v>7500</v>
      </c>
      <c r="D5" s="16">
        <v>2500</v>
      </c>
      <c r="E5" s="16">
        <v>2500</v>
      </c>
      <c r="F5" s="21">
        <f t="shared" ref="F5:F17" si="0">SUM(C5:E5)</f>
        <v>12500</v>
      </c>
    </row>
    <row r="6" spans="1:7" x14ac:dyDescent="0.2">
      <c r="A6" s="56" t="s">
        <v>425</v>
      </c>
      <c r="B6" s="57">
        <v>37439</v>
      </c>
      <c r="C6" s="37">
        <v>5000</v>
      </c>
      <c r="D6" s="37">
        <v>0</v>
      </c>
      <c r="E6" s="37">
        <v>0</v>
      </c>
      <c r="F6" s="22">
        <f t="shared" si="0"/>
        <v>5000</v>
      </c>
      <c r="G6" t="s">
        <v>876</v>
      </c>
    </row>
    <row r="7" spans="1:7" x14ac:dyDescent="0.2">
      <c r="A7" s="56" t="s">
        <v>741</v>
      </c>
      <c r="B7" s="57">
        <v>37446</v>
      </c>
      <c r="C7" s="37">
        <v>0</v>
      </c>
      <c r="D7" s="37">
        <v>0</v>
      </c>
      <c r="E7" s="37">
        <v>5000</v>
      </c>
      <c r="F7" s="22">
        <f t="shared" si="0"/>
        <v>5000</v>
      </c>
      <c r="G7" t="s">
        <v>742</v>
      </c>
    </row>
    <row r="8" spans="1:7" x14ac:dyDescent="0.2">
      <c r="A8" s="56" t="s">
        <v>896</v>
      </c>
      <c r="B8" s="57">
        <v>37446</v>
      </c>
      <c r="C8" s="37">
        <v>185</v>
      </c>
      <c r="D8" s="37">
        <v>0</v>
      </c>
      <c r="E8" s="37">
        <v>0</v>
      </c>
      <c r="F8" s="22">
        <f t="shared" si="0"/>
        <v>185</v>
      </c>
      <c r="G8" t="s">
        <v>877</v>
      </c>
    </row>
    <row r="9" spans="1:7" x14ac:dyDescent="0.2">
      <c r="A9" s="56" t="s">
        <v>878</v>
      </c>
      <c r="B9" s="57">
        <v>37446</v>
      </c>
      <c r="C9" s="37">
        <v>500</v>
      </c>
      <c r="D9" s="37">
        <v>0</v>
      </c>
      <c r="E9" s="37">
        <v>0</v>
      </c>
      <c r="F9" s="22">
        <f t="shared" si="0"/>
        <v>500</v>
      </c>
      <c r="G9" t="s">
        <v>879</v>
      </c>
    </row>
    <row r="10" spans="1:7" x14ac:dyDescent="0.2">
      <c r="A10" s="56" t="s">
        <v>414</v>
      </c>
      <c r="B10" s="57">
        <v>37448</v>
      </c>
      <c r="C10" s="37">
        <v>0</v>
      </c>
      <c r="D10" s="37">
        <v>75</v>
      </c>
      <c r="E10" s="37">
        <v>0</v>
      </c>
      <c r="F10" s="22">
        <f t="shared" si="0"/>
        <v>75</v>
      </c>
      <c r="G10" t="s">
        <v>898</v>
      </c>
    </row>
    <row r="11" spans="1:7" x14ac:dyDescent="0.2">
      <c r="A11" s="56" t="s">
        <v>880</v>
      </c>
      <c r="B11" s="57">
        <v>37456</v>
      </c>
      <c r="C11" s="37">
        <v>2500</v>
      </c>
      <c r="D11" s="37">
        <v>0</v>
      </c>
      <c r="E11" s="37">
        <v>0</v>
      </c>
      <c r="F11" s="22">
        <f t="shared" si="0"/>
        <v>2500</v>
      </c>
      <c r="G11" t="s">
        <v>881</v>
      </c>
    </row>
    <row r="12" spans="1:7" x14ac:dyDescent="0.2">
      <c r="A12" s="56" t="s">
        <v>892</v>
      </c>
      <c r="B12" s="57">
        <v>37456</v>
      </c>
      <c r="C12" s="37">
        <v>0</v>
      </c>
      <c r="D12" s="37">
        <v>3750</v>
      </c>
      <c r="E12" s="37">
        <v>0</v>
      </c>
      <c r="F12" s="22">
        <f t="shared" si="0"/>
        <v>3750</v>
      </c>
      <c r="G12" t="s">
        <v>902</v>
      </c>
    </row>
    <row r="13" spans="1:7" x14ac:dyDescent="0.2">
      <c r="A13" s="56" t="s">
        <v>903</v>
      </c>
      <c r="B13" s="57">
        <v>37463</v>
      </c>
      <c r="C13" s="37">
        <v>0</v>
      </c>
      <c r="D13" s="37">
        <v>1500</v>
      </c>
      <c r="E13" s="37">
        <v>0</v>
      </c>
      <c r="F13" s="22">
        <f t="shared" si="0"/>
        <v>1500</v>
      </c>
      <c r="G13" t="s">
        <v>904</v>
      </c>
    </row>
    <row r="14" spans="1:7" x14ac:dyDescent="0.2">
      <c r="A14" s="56" t="s">
        <v>511</v>
      </c>
      <c r="B14" s="57">
        <v>37470</v>
      </c>
      <c r="C14" s="37">
        <v>5000</v>
      </c>
      <c r="D14" s="37">
        <v>0</v>
      </c>
      <c r="E14" s="37">
        <v>0</v>
      </c>
      <c r="F14" s="22">
        <f t="shared" si="0"/>
        <v>5000</v>
      </c>
      <c r="G14" t="s">
        <v>882</v>
      </c>
    </row>
    <row r="15" spans="1:7" x14ac:dyDescent="0.2">
      <c r="A15" s="56" t="s">
        <v>491</v>
      </c>
      <c r="B15" s="57">
        <v>37473</v>
      </c>
      <c r="C15" s="37">
        <v>1000</v>
      </c>
      <c r="D15" s="37">
        <v>0</v>
      </c>
      <c r="E15" s="37">
        <v>0</v>
      </c>
      <c r="F15" s="22">
        <f t="shared" si="0"/>
        <v>1000</v>
      </c>
      <c r="G15" t="s">
        <v>885</v>
      </c>
    </row>
    <row r="16" spans="1:7" x14ac:dyDescent="0.2">
      <c r="A16" s="56" t="s">
        <v>886</v>
      </c>
      <c r="B16" s="57">
        <v>37473</v>
      </c>
      <c r="C16" s="37">
        <v>10000</v>
      </c>
      <c r="D16" s="37">
        <v>0</v>
      </c>
      <c r="E16" s="37">
        <v>0</v>
      </c>
      <c r="F16" s="22">
        <f t="shared" si="0"/>
        <v>10000</v>
      </c>
      <c r="G16" t="s">
        <v>887</v>
      </c>
    </row>
    <row r="17" spans="1:7" x14ac:dyDescent="0.2">
      <c r="A17" s="56" t="s">
        <v>883</v>
      </c>
      <c r="B17" s="57">
        <v>37474</v>
      </c>
      <c r="C17" s="37">
        <v>10000</v>
      </c>
      <c r="D17" s="37">
        <v>0</v>
      </c>
      <c r="E17" s="37">
        <v>0</v>
      </c>
      <c r="F17" s="22">
        <f t="shared" si="0"/>
        <v>10000</v>
      </c>
      <c r="G17" t="s">
        <v>884</v>
      </c>
    </row>
    <row r="18" spans="1:7" x14ac:dyDescent="0.2">
      <c r="A18" s="56" t="s">
        <v>743</v>
      </c>
      <c r="B18" s="57">
        <v>37480</v>
      </c>
      <c r="C18" s="37">
        <v>0</v>
      </c>
      <c r="D18" s="37">
        <v>0</v>
      </c>
      <c r="E18" s="37">
        <v>10527.8</v>
      </c>
      <c r="F18" s="22">
        <f t="shared" ref="F18:F57" si="1">SUM(C18:E18)</f>
        <v>10527.8</v>
      </c>
      <c r="G18" t="s">
        <v>744</v>
      </c>
    </row>
    <row r="19" spans="1:7" x14ac:dyDescent="0.2">
      <c r="A19" s="56" t="s">
        <v>888</v>
      </c>
      <c r="B19" s="57">
        <v>37481</v>
      </c>
      <c r="C19" s="37">
        <v>300</v>
      </c>
      <c r="D19" s="37">
        <v>0</v>
      </c>
      <c r="E19" s="37">
        <v>0</v>
      </c>
      <c r="F19" s="22">
        <f t="shared" si="1"/>
        <v>300</v>
      </c>
      <c r="G19" t="s">
        <v>889</v>
      </c>
    </row>
    <row r="20" spans="1:7" x14ac:dyDescent="0.2">
      <c r="A20" s="56" t="s">
        <v>631</v>
      </c>
      <c r="B20" s="57">
        <v>37490</v>
      </c>
      <c r="C20" s="37">
        <v>0</v>
      </c>
      <c r="D20" s="37">
        <v>500</v>
      </c>
      <c r="E20" s="37">
        <v>500</v>
      </c>
      <c r="F20" s="22">
        <f t="shared" si="1"/>
        <v>1000</v>
      </c>
      <c r="G20" t="s">
        <v>745</v>
      </c>
    </row>
    <row r="21" spans="1:7" x14ac:dyDescent="0.2">
      <c r="A21" s="56" t="s">
        <v>746</v>
      </c>
      <c r="B21" s="57">
        <v>37494</v>
      </c>
      <c r="C21" s="37">
        <v>0</v>
      </c>
      <c r="D21" s="37">
        <v>0</v>
      </c>
      <c r="E21" s="37">
        <v>300</v>
      </c>
      <c r="F21" s="22">
        <f t="shared" si="1"/>
        <v>300</v>
      </c>
      <c r="G21" t="s">
        <v>747</v>
      </c>
    </row>
    <row r="22" spans="1:7" x14ac:dyDescent="0.2">
      <c r="A22" s="56" t="s">
        <v>428</v>
      </c>
      <c r="B22" s="57">
        <v>37501</v>
      </c>
      <c r="C22" s="37">
        <v>0</v>
      </c>
      <c r="D22" s="37">
        <v>1000</v>
      </c>
      <c r="E22" s="37">
        <v>0</v>
      </c>
      <c r="F22" s="22">
        <f t="shared" si="1"/>
        <v>1000</v>
      </c>
      <c r="G22" t="s">
        <v>905</v>
      </c>
    </row>
    <row r="23" spans="1:7" x14ac:dyDescent="0.2">
      <c r="A23" s="56" t="s">
        <v>473</v>
      </c>
      <c r="B23" s="57">
        <v>37501</v>
      </c>
      <c r="C23" s="37">
        <v>0</v>
      </c>
      <c r="D23" s="37">
        <v>2000</v>
      </c>
      <c r="E23" s="37">
        <v>0</v>
      </c>
      <c r="F23" s="22">
        <f t="shared" si="1"/>
        <v>2000</v>
      </c>
      <c r="G23" t="s">
        <v>765</v>
      </c>
    </row>
    <row r="24" spans="1:7" x14ac:dyDescent="0.2">
      <c r="A24" s="56" t="s">
        <v>906</v>
      </c>
      <c r="B24" s="57">
        <v>37502</v>
      </c>
      <c r="C24" s="37">
        <v>0</v>
      </c>
      <c r="D24" s="37">
        <v>3250</v>
      </c>
      <c r="E24" s="37">
        <v>0</v>
      </c>
      <c r="F24" s="22">
        <f t="shared" si="1"/>
        <v>3250</v>
      </c>
      <c r="G24" t="s">
        <v>907</v>
      </c>
    </row>
    <row r="25" spans="1:7" x14ac:dyDescent="0.2">
      <c r="A25" s="40" t="s">
        <v>746</v>
      </c>
      <c r="B25" s="41">
        <v>37509</v>
      </c>
      <c r="C25" s="37">
        <v>0</v>
      </c>
      <c r="D25" s="37">
        <v>0</v>
      </c>
      <c r="E25" s="37">
        <v>1000</v>
      </c>
      <c r="F25" s="22">
        <f t="shared" si="1"/>
        <v>1000</v>
      </c>
      <c r="G25" t="s">
        <v>748</v>
      </c>
    </row>
    <row r="26" spans="1:7" x14ac:dyDescent="0.2">
      <c r="A26" s="40" t="s">
        <v>890</v>
      </c>
      <c r="B26" s="41">
        <v>37512</v>
      </c>
      <c r="C26" s="37">
        <v>5000</v>
      </c>
      <c r="D26" s="37">
        <v>0</v>
      </c>
      <c r="E26" s="37">
        <v>0</v>
      </c>
      <c r="F26" s="22">
        <f t="shared" si="1"/>
        <v>5000</v>
      </c>
      <c r="G26" t="s">
        <v>891</v>
      </c>
    </row>
    <row r="27" spans="1:7" x14ac:dyDescent="0.2">
      <c r="A27" s="40" t="s">
        <v>749</v>
      </c>
      <c r="B27" s="41">
        <v>37525</v>
      </c>
      <c r="C27" s="37">
        <v>0</v>
      </c>
      <c r="D27" s="37">
        <v>750</v>
      </c>
      <c r="E27" s="37">
        <v>750</v>
      </c>
      <c r="F27" s="22">
        <f t="shared" si="1"/>
        <v>1500</v>
      </c>
      <c r="G27" t="s">
        <v>750</v>
      </c>
    </row>
    <row r="28" spans="1:7" x14ac:dyDescent="0.2">
      <c r="A28" s="56" t="s">
        <v>720</v>
      </c>
      <c r="B28" s="41">
        <v>37537</v>
      </c>
      <c r="C28" s="37">
        <v>0</v>
      </c>
      <c r="D28" s="37">
        <v>0</v>
      </c>
      <c r="E28" s="37">
        <v>3500</v>
      </c>
      <c r="F28" s="22">
        <f t="shared" si="1"/>
        <v>3500</v>
      </c>
      <c r="G28" t="s">
        <v>751</v>
      </c>
    </row>
    <row r="29" spans="1:7" x14ac:dyDescent="0.2">
      <c r="A29" s="56" t="s">
        <v>908</v>
      </c>
      <c r="B29" s="41">
        <v>37537</v>
      </c>
      <c r="C29" s="37">
        <v>0</v>
      </c>
      <c r="D29" s="37">
        <v>3000</v>
      </c>
      <c r="E29" s="37">
        <v>0</v>
      </c>
      <c r="F29" s="22">
        <f t="shared" si="1"/>
        <v>3000</v>
      </c>
      <c r="G29" t="s">
        <v>909</v>
      </c>
    </row>
    <row r="30" spans="1:7" x14ac:dyDescent="0.2">
      <c r="A30" s="40" t="s">
        <v>752</v>
      </c>
      <c r="B30" s="41">
        <v>37538</v>
      </c>
      <c r="C30" s="37">
        <v>0</v>
      </c>
      <c r="D30" s="37">
        <v>2000</v>
      </c>
      <c r="E30" s="37">
        <v>9800</v>
      </c>
      <c r="F30" s="22">
        <f t="shared" si="1"/>
        <v>11800</v>
      </c>
      <c r="G30" t="s">
        <v>753</v>
      </c>
    </row>
    <row r="31" spans="1:7" x14ac:dyDescent="0.2">
      <c r="A31" s="40" t="s">
        <v>558</v>
      </c>
      <c r="B31" s="41">
        <v>37551</v>
      </c>
      <c r="C31" s="37">
        <v>0</v>
      </c>
      <c r="D31" s="37">
        <v>1500</v>
      </c>
      <c r="E31" s="37">
        <v>0</v>
      </c>
      <c r="F31" s="22">
        <f t="shared" si="1"/>
        <v>1500</v>
      </c>
      <c r="G31" t="s">
        <v>910</v>
      </c>
    </row>
    <row r="32" spans="1:7" x14ac:dyDescent="0.2">
      <c r="A32" s="40" t="s">
        <v>911</v>
      </c>
      <c r="B32" s="41">
        <v>37551</v>
      </c>
      <c r="C32" s="37">
        <v>0</v>
      </c>
      <c r="D32" s="37">
        <v>917.24</v>
      </c>
      <c r="E32" s="37">
        <v>0</v>
      </c>
      <c r="F32" s="22">
        <f t="shared" si="1"/>
        <v>917.24</v>
      </c>
      <c r="G32" t="s">
        <v>912</v>
      </c>
    </row>
    <row r="33" spans="1:7" x14ac:dyDescent="0.2">
      <c r="A33" s="40" t="s">
        <v>541</v>
      </c>
      <c r="B33" s="41">
        <v>37551</v>
      </c>
      <c r="C33" s="37">
        <v>0</v>
      </c>
      <c r="D33" s="37">
        <v>2500</v>
      </c>
      <c r="E33" s="37">
        <v>0</v>
      </c>
      <c r="F33" s="22">
        <f t="shared" si="1"/>
        <v>2500</v>
      </c>
      <c r="G33" t="s">
        <v>913</v>
      </c>
    </row>
    <row r="34" spans="1:7" x14ac:dyDescent="0.2">
      <c r="A34" s="40" t="s">
        <v>754</v>
      </c>
      <c r="B34" s="41">
        <v>37554</v>
      </c>
      <c r="C34" s="37">
        <v>0</v>
      </c>
      <c r="D34" s="37">
        <v>0</v>
      </c>
      <c r="E34" s="37">
        <v>1000</v>
      </c>
      <c r="F34" s="22">
        <f t="shared" si="1"/>
        <v>1000</v>
      </c>
      <c r="G34" t="s">
        <v>755</v>
      </c>
    </row>
    <row r="35" spans="1:7" x14ac:dyDescent="0.2">
      <c r="A35" s="40" t="s">
        <v>425</v>
      </c>
      <c r="B35" s="41">
        <v>37558</v>
      </c>
      <c r="C35" s="37">
        <v>0</v>
      </c>
      <c r="D35" s="37">
        <v>0</v>
      </c>
      <c r="E35" s="37">
        <v>5000</v>
      </c>
      <c r="F35" s="22">
        <f t="shared" si="1"/>
        <v>5000</v>
      </c>
      <c r="G35" t="s">
        <v>756</v>
      </c>
    </row>
    <row r="36" spans="1:7" x14ac:dyDescent="0.2">
      <c r="A36" s="40" t="s">
        <v>757</v>
      </c>
      <c r="B36" s="41">
        <v>37558</v>
      </c>
      <c r="C36" s="37">
        <v>0</v>
      </c>
      <c r="D36" s="37">
        <v>0</v>
      </c>
      <c r="E36" s="37">
        <v>2695.75</v>
      </c>
      <c r="F36" s="22">
        <f t="shared" si="1"/>
        <v>2695.75</v>
      </c>
      <c r="G36" t="s">
        <v>758</v>
      </c>
    </row>
    <row r="37" spans="1:7" x14ac:dyDescent="0.2">
      <c r="A37" s="40" t="s">
        <v>759</v>
      </c>
      <c r="B37" s="41">
        <v>37559</v>
      </c>
      <c r="C37" s="37">
        <v>0</v>
      </c>
      <c r="D37" s="17">
        <v>0</v>
      </c>
      <c r="E37" s="17">
        <v>6500</v>
      </c>
      <c r="F37" s="22">
        <f t="shared" si="1"/>
        <v>6500</v>
      </c>
      <c r="G37" t="s">
        <v>760</v>
      </c>
    </row>
    <row r="38" spans="1:7" x14ac:dyDescent="0.2">
      <c r="A38" s="40" t="s">
        <v>414</v>
      </c>
      <c r="B38" s="41">
        <v>37559</v>
      </c>
      <c r="C38" s="37">
        <v>0</v>
      </c>
      <c r="D38" s="17">
        <v>5000</v>
      </c>
      <c r="E38" s="17">
        <v>0</v>
      </c>
      <c r="F38" s="22">
        <f t="shared" si="1"/>
        <v>5000</v>
      </c>
      <c r="G38" t="s">
        <v>914</v>
      </c>
    </row>
    <row r="39" spans="1:7" x14ac:dyDescent="0.2">
      <c r="A39" s="40" t="s">
        <v>752</v>
      </c>
      <c r="B39" s="41">
        <v>37567</v>
      </c>
      <c r="C39" s="37">
        <v>0</v>
      </c>
      <c r="D39" s="17">
        <v>0</v>
      </c>
      <c r="E39" s="17">
        <v>3250</v>
      </c>
      <c r="F39" s="22">
        <f t="shared" si="1"/>
        <v>3250</v>
      </c>
      <c r="G39" t="s">
        <v>761</v>
      </c>
    </row>
    <row r="40" spans="1:7" x14ac:dyDescent="0.2">
      <c r="A40" s="40" t="s">
        <v>762</v>
      </c>
      <c r="B40" s="41">
        <v>37574</v>
      </c>
      <c r="C40" s="37">
        <v>0</v>
      </c>
      <c r="D40" s="17">
        <v>0</v>
      </c>
      <c r="E40" s="17">
        <v>500</v>
      </c>
      <c r="F40" s="22">
        <f t="shared" si="1"/>
        <v>500</v>
      </c>
      <c r="G40" t="s">
        <v>763</v>
      </c>
    </row>
    <row r="41" spans="1:7" x14ac:dyDescent="0.2">
      <c r="A41" s="40" t="s">
        <v>600</v>
      </c>
      <c r="B41" s="41">
        <v>37587</v>
      </c>
      <c r="C41" s="37">
        <v>0</v>
      </c>
      <c r="D41" s="17">
        <v>5000</v>
      </c>
      <c r="E41" s="17">
        <v>0</v>
      </c>
      <c r="F41" s="22">
        <f>SUM(C41:E41)</f>
        <v>5000</v>
      </c>
      <c r="G41" t="s">
        <v>915</v>
      </c>
    </row>
    <row r="42" spans="1:7" x14ac:dyDescent="0.2">
      <c r="A42" s="40" t="s">
        <v>414</v>
      </c>
      <c r="B42" s="41">
        <v>37594</v>
      </c>
      <c r="C42" s="37">
        <v>0</v>
      </c>
      <c r="D42" s="17">
        <v>500</v>
      </c>
      <c r="E42" s="17">
        <v>1500</v>
      </c>
      <c r="F42" s="22">
        <f t="shared" si="1"/>
        <v>2000</v>
      </c>
      <c r="G42" t="s">
        <v>738</v>
      </c>
    </row>
    <row r="43" spans="1:7" x14ac:dyDescent="0.2">
      <c r="A43" s="40" t="s">
        <v>759</v>
      </c>
      <c r="B43" s="41">
        <v>37594</v>
      </c>
      <c r="C43" s="37">
        <v>0</v>
      </c>
      <c r="D43" s="17">
        <v>0</v>
      </c>
      <c r="E43" s="17">
        <v>1314.25</v>
      </c>
      <c r="F43" s="22">
        <f t="shared" si="1"/>
        <v>1314.25</v>
      </c>
      <c r="G43" t="s">
        <v>764</v>
      </c>
    </row>
    <row r="44" spans="1:7" x14ac:dyDescent="0.2">
      <c r="A44" s="40" t="s">
        <v>892</v>
      </c>
      <c r="B44" s="41">
        <v>37601</v>
      </c>
      <c r="C44" s="17">
        <v>2500</v>
      </c>
      <c r="D44" s="17">
        <v>0</v>
      </c>
      <c r="E44" s="17">
        <v>0</v>
      </c>
      <c r="F44" s="22">
        <f t="shared" si="1"/>
        <v>2500</v>
      </c>
      <c r="G44" t="s">
        <v>893</v>
      </c>
    </row>
    <row r="45" spans="1:7" x14ac:dyDescent="0.2">
      <c r="A45" s="40" t="s">
        <v>473</v>
      </c>
      <c r="B45" s="41">
        <v>37606</v>
      </c>
      <c r="C45" s="17">
        <v>0</v>
      </c>
      <c r="D45" s="17">
        <v>8400</v>
      </c>
      <c r="E45" s="17">
        <v>500</v>
      </c>
      <c r="F45" s="22">
        <f t="shared" si="1"/>
        <v>8900</v>
      </c>
      <c r="G45" t="s">
        <v>765</v>
      </c>
    </row>
    <row r="46" spans="1:7" x14ac:dyDescent="0.2">
      <c r="A46" s="40" t="s">
        <v>766</v>
      </c>
      <c r="B46" s="41">
        <v>37606</v>
      </c>
      <c r="C46" s="17">
        <v>0</v>
      </c>
      <c r="D46" s="17">
        <v>3000</v>
      </c>
      <c r="E46" s="17">
        <v>500</v>
      </c>
      <c r="F46" s="22">
        <f t="shared" si="1"/>
        <v>3500</v>
      </c>
      <c r="G46" t="s">
        <v>868</v>
      </c>
    </row>
    <row r="47" spans="1:7" x14ac:dyDescent="0.2">
      <c r="A47" s="40" t="s">
        <v>871</v>
      </c>
      <c r="B47" s="41">
        <v>37613</v>
      </c>
      <c r="C47" s="17">
        <v>1000</v>
      </c>
      <c r="D47" s="17">
        <v>0</v>
      </c>
      <c r="E47" s="17">
        <v>0</v>
      </c>
      <c r="F47" s="22">
        <f t="shared" si="1"/>
        <v>1000</v>
      </c>
      <c r="G47" t="s">
        <v>894</v>
      </c>
    </row>
    <row r="48" spans="1:7" x14ac:dyDescent="0.2">
      <c r="A48" s="40" t="s">
        <v>484</v>
      </c>
      <c r="B48" s="41">
        <v>37628</v>
      </c>
      <c r="C48" s="17">
        <v>0</v>
      </c>
      <c r="D48" s="17">
        <v>0</v>
      </c>
      <c r="E48" s="17">
        <v>750</v>
      </c>
      <c r="F48" s="22">
        <f t="shared" si="1"/>
        <v>750</v>
      </c>
      <c r="G48" t="s">
        <v>869</v>
      </c>
    </row>
    <row r="49" spans="1:7" x14ac:dyDescent="0.2">
      <c r="A49" s="40" t="s">
        <v>600</v>
      </c>
      <c r="B49" s="41">
        <v>37638</v>
      </c>
      <c r="C49" s="17">
        <v>5000</v>
      </c>
      <c r="D49" s="17">
        <v>0</v>
      </c>
      <c r="E49" s="17">
        <v>0</v>
      </c>
      <c r="F49" s="22">
        <f t="shared" si="1"/>
        <v>5000</v>
      </c>
      <c r="G49" t="s">
        <v>895</v>
      </c>
    </row>
    <row r="50" spans="1:7" x14ac:dyDescent="0.2">
      <c r="A50" s="40" t="s">
        <v>916</v>
      </c>
      <c r="B50" s="41">
        <v>37650</v>
      </c>
      <c r="C50" s="17">
        <v>0</v>
      </c>
      <c r="D50" s="17">
        <v>2000</v>
      </c>
      <c r="E50" s="17">
        <v>0</v>
      </c>
      <c r="F50" s="22">
        <f t="shared" si="1"/>
        <v>2000</v>
      </c>
      <c r="G50" t="s">
        <v>917</v>
      </c>
    </row>
    <row r="51" spans="1:7" x14ac:dyDescent="0.2">
      <c r="A51" s="40" t="s">
        <v>871</v>
      </c>
      <c r="B51" s="41">
        <v>37659</v>
      </c>
      <c r="C51" s="17">
        <v>0</v>
      </c>
      <c r="D51" s="17">
        <v>0</v>
      </c>
      <c r="E51" s="17">
        <v>1000</v>
      </c>
      <c r="F51" s="22">
        <f t="shared" si="1"/>
        <v>1000</v>
      </c>
      <c r="G51" t="s">
        <v>870</v>
      </c>
    </row>
    <row r="52" spans="1:7" x14ac:dyDescent="0.2">
      <c r="A52" s="40" t="s">
        <v>872</v>
      </c>
      <c r="B52" s="41">
        <v>37662</v>
      </c>
      <c r="C52" s="17">
        <v>0</v>
      </c>
      <c r="D52" s="17">
        <v>0</v>
      </c>
      <c r="E52" s="17">
        <v>500</v>
      </c>
      <c r="F52" s="22">
        <f t="shared" si="1"/>
        <v>500</v>
      </c>
      <c r="G52" t="s">
        <v>873</v>
      </c>
    </row>
    <row r="53" spans="1:7" x14ac:dyDescent="0.2">
      <c r="A53" s="40" t="s">
        <v>918</v>
      </c>
      <c r="B53" s="41">
        <v>37666</v>
      </c>
      <c r="C53" s="17">
        <v>0</v>
      </c>
      <c r="D53" s="17">
        <v>500</v>
      </c>
      <c r="E53" s="17">
        <v>0</v>
      </c>
      <c r="F53" s="22">
        <f t="shared" si="1"/>
        <v>500</v>
      </c>
      <c r="G53" t="s">
        <v>919</v>
      </c>
    </row>
    <row r="54" spans="1:7" x14ac:dyDescent="0.2">
      <c r="A54" s="40" t="s">
        <v>543</v>
      </c>
      <c r="B54" s="41">
        <v>37670</v>
      </c>
      <c r="C54" s="17">
        <v>0</v>
      </c>
      <c r="D54" s="17">
        <v>3000</v>
      </c>
      <c r="E54" s="17">
        <v>0</v>
      </c>
      <c r="F54" s="22">
        <f t="shared" si="1"/>
        <v>3000</v>
      </c>
      <c r="G54" t="s">
        <v>920</v>
      </c>
    </row>
    <row r="55" spans="1:7" x14ac:dyDescent="0.2">
      <c r="A55" s="40" t="s">
        <v>871</v>
      </c>
      <c r="B55" s="41">
        <v>37670</v>
      </c>
      <c r="C55" s="17">
        <v>0</v>
      </c>
      <c r="D55" s="17">
        <v>1000</v>
      </c>
      <c r="E55" s="17">
        <v>0</v>
      </c>
      <c r="F55" s="22">
        <f t="shared" si="1"/>
        <v>1000</v>
      </c>
      <c r="G55" t="s">
        <v>921</v>
      </c>
    </row>
    <row r="56" spans="1:7" x14ac:dyDescent="0.2">
      <c r="A56" s="40" t="s">
        <v>874</v>
      </c>
      <c r="B56" s="41">
        <v>37678</v>
      </c>
      <c r="C56" s="17">
        <v>0</v>
      </c>
      <c r="D56" s="17">
        <v>0</v>
      </c>
      <c r="E56" s="17">
        <v>2000</v>
      </c>
      <c r="F56" s="22">
        <f t="shared" si="1"/>
        <v>2000</v>
      </c>
      <c r="G56" t="s">
        <v>875</v>
      </c>
    </row>
    <row r="57" spans="1:7" x14ac:dyDescent="0.2">
      <c r="A57" s="40" t="s">
        <v>896</v>
      </c>
      <c r="B57" s="42">
        <v>37802</v>
      </c>
      <c r="C57" s="61">
        <v>185</v>
      </c>
      <c r="D57" s="29">
        <v>0</v>
      </c>
      <c r="E57" s="29">
        <v>0</v>
      </c>
      <c r="F57" s="22">
        <f t="shared" si="1"/>
        <v>185</v>
      </c>
      <c r="G57" t="s">
        <v>897</v>
      </c>
    </row>
    <row r="58" spans="1:7" ht="13.5" thickBot="1" x14ac:dyDescent="0.25">
      <c r="A58" s="43" t="s">
        <v>541</v>
      </c>
      <c r="B58" s="44">
        <v>37802</v>
      </c>
      <c r="C58" s="62">
        <v>0</v>
      </c>
      <c r="D58" s="18">
        <v>1000</v>
      </c>
      <c r="E58" s="18">
        <v>0</v>
      </c>
      <c r="F58" s="23">
        <f>SUM(C58:E58)</f>
        <v>1000</v>
      </c>
      <c r="G58" t="s">
        <v>922</v>
      </c>
    </row>
    <row r="59" spans="1:7" s="4" customFormat="1" x14ac:dyDescent="0.2">
      <c r="A59" s="4" t="s">
        <v>390</v>
      </c>
      <c r="C59" s="9">
        <f>SUM(C5:C58)</f>
        <v>55670</v>
      </c>
      <c r="D59" s="9">
        <f>SUM(D5:D58)</f>
        <v>54642.240000000005</v>
      </c>
      <c r="E59" s="9">
        <f>SUM(E5:E58)</f>
        <v>60887.8</v>
      </c>
      <c r="F59" s="9">
        <f>SUM(F5:F58)</f>
        <v>171200.04</v>
      </c>
      <c r="G59"/>
    </row>
    <row r="60" spans="1:7" s="4" customFormat="1" x14ac:dyDescent="0.2">
      <c r="C60" s="9"/>
      <c r="D60" s="9"/>
      <c r="E60" s="9"/>
      <c r="F60" s="9"/>
      <c r="G60"/>
    </row>
    <row r="61" spans="1:7" ht="13.5" thickBot="1" x14ac:dyDescent="0.25">
      <c r="C61" s="5" t="s">
        <v>509</v>
      </c>
      <c r="D61" s="5" t="s">
        <v>397</v>
      </c>
      <c r="E61" s="5" t="s">
        <v>398</v>
      </c>
      <c r="F61" s="5" t="s">
        <v>400</v>
      </c>
    </row>
    <row r="62" spans="1:7" x14ac:dyDescent="0.2">
      <c r="A62" s="45" t="s">
        <v>391</v>
      </c>
      <c r="B62" s="46"/>
      <c r="C62" s="19">
        <v>7921.62</v>
      </c>
      <c r="D62" s="19">
        <v>3902.66</v>
      </c>
      <c r="E62" s="16">
        <v>25381.27</v>
      </c>
      <c r="F62" s="26">
        <f>SUM(C62:E62)</f>
        <v>37205.550000000003</v>
      </c>
    </row>
    <row r="63" spans="1:7" ht="13.5" thickBot="1" x14ac:dyDescent="0.25">
      <c r="A63" s="47" t="s">
        <v>408</v>
      </c>
      <c r="B63" s="48"/>
      <c r="C63" s="20">
        <v>58000</v>
      </c>
      <c r="D63" s="20">
        <v>58000</v>
      </c>
      <c r="E63" s="18">
        <v>58000</v>
      </c>
      <c r="F63" s="27">
        <f>SUM(C63:E63)</f>
        <v>174000</v>
      </c>
    </row>
    <row r="64" spans="1:7" s="4" customFormat="1" x14ac:dyDescent="0.2">
      <c r="A64" s="4" t="s">
        <v>409</v>
      </c>
      <c r="C64" s="10">
        <f>SUM(C62:C63)</f>
        <v>65921.62</v>
      </c>
      <c r="D64" s="10">
        <f>SUM(D62:D63)</f>
        <v>61902.66</v>
      </c>
      <c r="E64" s="10">
        <f>SUM(E62:E63)</f>
        <v>83381.27</v>
      </c>
      <c r="F64" s="10">
        <f>SUM(C64:E64)</f>
        <v>211205.55</v>
      </c>
      <c r="G64"/>
    </row>
    <row r="65" spans="1:7" ht="13.5" thickBot="1" x14ac:dyDescent="0.25">
      <c r="A65" s="2"/>
      <c r="B65" s="3"/>
      <c r="C65" s="8"/>
      <c r="D65" s="8"/>
      <c r="E65" s="8"/>
      <c r="F65" s="8"/>
    </row>
    <row r="66" spans="1:7" s="6" customFormat="1" ht="16.5" thickBot="1" x14ac:dyDescent="0.3">
      <c r="A66" s="33" t="s">
        <v>410</v>
      </c>
      <c r="C66" s="14">
        <f>SUM(C64-C59)</f>
        <v>10251.619999999995</v>
      </c>
      <c r="D66" s="14">
        <f>SUM(D64-D59)</f>
        <v>7260.4199999999983</v>
      </c>
      <c r="E66" s="14">
        <f>SUM(E64-E59)</f>
        <v>22493.47</v>
      </c>
      <c r="F66" s="28">
        <f>SUM(C66:E66)</f>
        <v>40005.509999999995</v>
      </c>
      <c r="G66"/>
    </row>
    <row r="67" spans="1:7" s="4" customFormat="1" x14ac:dyDescent="0.2">
      <c r="A67" s="34" t="s">
        <v>416</v>
      </c>
      <c r="C67" s="11">
        <f>SUM(C66/C64)</f>
        <v>0.15551225834559279</v>
      </c>
      <c r="D67" s="11">
        <f>SUM(D66/D64)</f>
        <v>0.11728769006049171</v>
      </c>
      <c r="E67" s="11">
        <f>SUM(E66/E64)</f>
        <v>0.26976645954181316</v>
      </c>
      <c r="F67" s="11">
        <f>SUM(F66/F64)</f>
        <v>0.18941505088289581</v>
      </c>
      <c r="G67"/>
    </row>
    <row r="70" spans="1:7" x14ac:dyDescent="0.2">
      <c r="A70" s="69"/>
      <c r="B70" s="65"/>
      <c r="C70" s="64"/>
      <c r="D70" s="66"/>
    </row>
    <row r="71" spans="1:7" x14ac:dyDescent="0.2">
      <c r="A71" s="2"/>
    </row>
    <row r="72" spans="1:7" x14ac:dyDescent="0.2">
      <c r="A72" s="2" t="s">
        <v>739</v>
      </c>
    </row>
    <row r="73" spans="1:7" x14ac:dyDescent="0.2">
      <c r="A73" s="69"/>
      <c r="B73" s="65"/>
      <c r="C73" s="64"/>
      <c r="D73" s="66"/>
    </row>
    <row r="74" spans="1:7" x14ac:dyDescent="0.2">
      <c r="A74" s="69"/>
      <c r="B74" s="65"/>
      <c r="C74" s="64"/>
      <c r="D74" s="66"/>
    </row>
    <row r="75" spans="1:7" x14ac:dyDescent="0.2">
      <c r="A75" s="2"/>
    </row>
    <row r="76" spans="1:7" x14ac:dyDescent="0.2">
      <c r="A76" s="2"/>
    </row>
    <row r="77" spans="1:7" x14ac:dyDescent="0.2">
      <c r="A77" s="2"/>
    </row>
    <row r="78" spans="1:7" x14ac:dyDescent="0.2">
      <c r="A78" s="2"/>
    </row>
    <row r="79" spans="1:7" x14ac:dyDescent="0.2">
      <c r="A79" s="2"/>
    </row>
    <row r="80" spans="1:7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</sheetData>
  <mergeCells count="1">
    <mergeCell ref="A1:F1"/>
  </mergeCells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2" workbookViewId="0">
      <selection activeCell="A13" sqref="A13"/>
    </sheetView>
  </sheetViews>
  <sheetFormatPr defaultRowHeight="12.75" x14ac:dyDescent="0.2"/>
  <cols>
    <col min="1" max="1" width="41.140625" bestFit="1" customWidth="1"/>
    <col min="2" max="6" width="15.28515625" customWidth="1"/>
  </cols>
  <sheetData>
    <row r="1" spans="1:7" ht="23.25" x14ac:dyDescent="0.35">
      <c r="A1" s="313" t="s">
        <v>623</v>
      </c>
      <c r="B1" s="313"/>
      <c r="C1" s="313"/>
      <c r="D1" s="313"/>
      <c r="E1" s="313"/>
      <c r="F1" s="313"/>
    </row>
    <row r="2" spans="1:7" s="32" customFormat="1" x14ac:dyDescent="0.2">
      <c r="A2" s="31"/>
      <c r="C2" s="31"/>
      <c r="D2" s="31"/>
      <c r="E2" s="31"/>
      <c r="F2" s="31"/>
    </row>
    <row r="4" spans="1:7" ht="13.5" thickBot="1" x14ac:dyDescent="0.25">
      <c r="A4" s="4" t="s">
        <v>399</v>
      </c>
      <c r="B4" s="5" t="s">
        <v>389</v>
      </c>
      <c r="C4" s="5" t="s">
        <v>509</v>
      </c>
      <c r="D4" s="5" t="s">
        <v>397</v>
      </c>
      <c r="E4" s="5" t="s">
        <v>398</v>
      </c>
      <c r="F4" s="5" t="s">
        <v>400</v>
      </c>
    </row>
    <row r="5" spans="1:7" s="260" customFormat="1" x14ac:dyDescent="0.2">
      <c r="A5" s="256" t="s">
        <v>502</v>
      </c>
      <c r="B5" s="257">
        <v>37824</v>
      </c>
      <c r="C5" s="258">
        <v>0</v>
      </c>
      <c r="D5" s="258">
        <v>0</v>
      </c>
      <c r="E5" s="258">
        <v>3000</v>
      </c>
      <c r="F5" s="259">
        <f t="shared" ref="F5:F25" si="0">SUM(C5:E5)</f>
        <v>3000</v>
      </c>
      <c r="G5" s="260" t="s">
        <v>669</v>
      </c>
    </row>
    <row r="6" spans="1:7" s="260" customFormat="1" x14ac:dyDescent="0.2">
      <c r="A6" s="261" t="s">
        <v>670</v>
      </c>
      <c r="B6" s="262">
        <v>37826</v>
      </c>
      <c r="C6" s="263">
        <v>0</v>
      </c>
      <c r="D6" s="263">
        <v>0</v>
      </c>
      <c r="E6" s="263">
        <v>1000</v>
      </c>
      <c r="F6" s="264">
        <f t="shared" si="0"/>
        <v>1000</v>
      </c>
      <c r="G6" s="260" t="s">
        <v>462</v>
      </c>
    </row>
    <row r="7" spans="1:7" s="260" customFormat="1" x14ac:dyDescent="0.2">
      <c r="A7" s="261" t="s">
        <v>637</v>
      </c>
      <c r="B7" s="262">
        <v>37827</v>
      </c>
      <c r="C7" s="263">
        <v>0</v>
      </c>
      <c r="D7" s="263">
        <v>0</v>
      </c>
      <c r="E7" s="263">
        <v>5000</v>
      </c>
      <c r="F7" s="264">
        <f t="shared" si="0"/>
        <v>5000</v>
      </c>
      <c r="G7" s="260" t="s">
        <v>671</v>
      </c>
    </row>
    <row r="8" spans="1:7" s="260" customFormat="1" x14ac:dyDescent="0.2">
      <c r="A8" s="261" t="s">
        <v>511</v>
      </c>
      <c r="B8" s="262">
        <v>37832</v>
      </c>
      <c r="C8" s="263">
        <v>2500</v>
      </c>
      <c r="D8" s="263">
        <v>0</v>
      </c>
      <c r="E8" s="263">
        <v>0</v>
      </c>
      <c r="F8" s="264">
        <f t="shared" si="0"/>
        <v>2500</v>
      </c>
    </row>
    <row r="9" spans="1:7" s="260" customFormat="1" x14ac:dyDescent="0.2">
      <c r="A9" s="261" t="s">
        <v>425</v>
      </c>
      <c r="B9" s="262">
        <v>37832</v>
      </c>
      <c r="C9" s="263">
        <v>2500</v>
      </c>
      <c r="D9" s="263">
        <v>0</v>
      </c>
      <c r="E9" s="263">
        <v>0</v>
      </c>
      <c r="F9" s="264">
        <f t="shared" si="0"/>
        <v>2500</v>
      </c>
    </row>
    <row r="10" spans="1:7" s="260" customFormat="1" x14ac:dyDescent="0.2">
      <c r="A10" s="261" t="s">
        <v>491</v>
      </c>
      <c r="B10" s="262">
        <v>37838</v>
      </c>
      <c r="C10" s="263">
        <v>1000</v>
      </c>
      <c r="D10" s="263">
        <v>0</v>
      </c>
      <c r="E10" s="263">
        <v>0</v>
      </c>
      <c r="F10" s="264">
        <f t="shared" si="0"/>
        <v>1000</v>
      </c>
    </row>
    <row r="11" spans="1:7" s="260" customFormat="1" x14ac:dyDescent="0.2">
      <c r="A11" s="261" t="s">
        <v>676</v>
      </c>
      <c r="B11" s="262">
        <v>37840</v>
      </c>
      <c r="C11" s="263">
        <v>0</v>
      </c>
      <c r="D11" s="263">
        <v>0</v>
      </c>
      <c r="E11" s="263">
        <v>11000</v>
      </c>
      <c r="F11" s="264">
        <f t="shared" si="0"/>
        <v>11000</v>
      </c>
      <c r="G11" s="260" t="s">
        <v>677</v>
      </c>
    </row>
    <row r="12" spans="1:7" s="260" customFormat="1" x14ac:dyDescent="0.2">
      <c r="A12" s="261" t="s">
        <v>545</v>
      </c>
      <c r="B12" s="262">
        <v>37841</v>
      </c>
      <c r="C12" s="263">
        <v>0</v>
      </c>
      <c r="D12" s="263">
        <v>0</v>
      </c>
      <c r="E12" s="263">
        <v>2000</v>
      </c>
      <c r="F12" s="264">
        <f t="shared" si="0"/>
        <v>2000</v>
      </c>
      <c r="G12" s="260" t="s">
        <v>678</v>
      </c>
    </row>
    <row r="13" spans="1:7" s="260" customFormat="1" x14ac:dyDescent="0.2">
      <c r="A13" s="261" t="s">
        <v>610</v>
      </c>
      <c r="B13" s="262">
        <v>37846</v>
      </c>
      <c r="C13" s="263">
        <v>100</v>
      </c>
      <c r="D13" s="263">
        <v>0</v>
      </c>
      <c r="E13" s="263">
        <v>0</v>
      </c>
      <c r="F13" s="264">
        <f t="shared" si="0"/>
        <v>100</v>
      </c>
      <c r="G13" s="260" t="s">
        <v>611</v>
      </c>
    </row>
    <row r="14" spans="1:7" s="260" customFormat="1" x14ac:dyDescent="0.2">
      <c r="A14" s="261" t="s">
        <v>632</v>
      </c>
      <c r="B14" s="262">
        <v>37852</v>
      </c>
      <c r="C14" s="263">
        <v>0</v>
      </c>
      <c r="D14" s="263">
        <v>5800</v>
      </c>
      <c r="E14" s="263">
        <v>2000</v>
      </c>
      <c r="F14" s="264">
        <f t="shared" si="0"/>
        <v>7800</v>
      </c>
      <c r="G14" s="260" t="s">
        <v>633</v>
      </c>
    </row>
    <row r="15" spans="1:7" s="260" customFormat="1" x14ac:dyDescent="0.2">
      <c r="A15" s="261" t="s">
        <v>395</v>
      </c>
      <c r="B15" s="262">
        <v>37855</v>
      </c>
      <c r="C15" s="263">
        <v>500</v>
      </c>
      <c r="D15" s="263">
        <v>1500</v>
      </c>
      <c r="E15" s="263">
        <v>1500</v>
      </c>
      <c r="F15" s="264">
        <f t="shared" si="0"/>
        <v>3500</v>
      </c>
      <c r="G15" s="260" t="s">
        <v>631</v>
      </c>
    </row>
    <row r="16" spans="1:7" s="260" customFormat="1" x14ac:dyDescent="0.2">
      <c r="A16" s="261" t="s">
        <v>414</v>
      </c>
      <c r="B16" s="262">
        <v>37858</v>
      </c>
      <c r="C16" s="263">
        <v>0</v>
      </c>
      <c r="D16" s="263">
        <v>10000</v>
      </c>
      <c r="E16" s="263">
        <v>0</v>
      </c>
      <c r="F16" s="264">
        <f t="shared" si="0"/>
        <v>10000</v>
      </c>
      <c r="G16" s="260" t="s">
        <v>634</v>
      </c>
    </row>
    <row r="17" spans="1:7" s="260" customFormat="1" x14ac:dyDescent="0.2">
      <c r="A17" s="266" t="s">
        <v>425</v>
      </c>
      <c r="B17" s="265">
        <v>37872</v>
      </c>
      <c r="C17" s="263">
        <v>2500</v>
      </c>
      <c r="D17" s="263">
        <v>0</v>
      </c>
      <c r="E17" s="263">
        <v>0</v>
      </c>
      <c r="F17" s="264">
        <f t="shared" si="0"/>
        <v>2500</v>
      </c>
    </row>
    <row r="18" spans="1:7" s="260" customFormat="1" x14ac:dyDescent="0.2">
      <c r="A18" s="266" t="s">
        <v>511</v>
      </c>
      <c r="B18" s="265">
        <v>37872</v>
      </c>
      <c r="C18" s="263">
        <v>2500</v>
      </c>
      <c r="D18" s="263">
        <v>0</v>
      </c>
      <c r="E18" s="263">
        <v>0</v>
      </c>
      <c r="F18" s="264">
        <f t="shared" si="0"/>
        <v>2500</v>
      </c>
    </row>
    <row r="19" spans="1:7" s="260" customFormat="1" x14ac:dyDescent="0.2">
      <c r="A19" s="261" t="s">
        <v>679</v>
      </c>
      <c r="B19" s="265">
        <v>37874</v>
      </c>
      <c r="C19" s="263">
        <v>0</v>
      </c>
      <c r="D19" s="263">
        <v>0</v>
      </c>
      <c r="E19" s="263">
        <v>1500</v>
      </c>
      <c r="F19" s="264">
        <f t="shared" si="0"/>
        <v>1500</v>
      </c>
      <c r="G19" s="260" t="s">
        <v>685</v>
      </c>
    </row>
    <row r="20" spans="1:7" s="260" customFormat="1" x14ac:dyDescent="0.2">
      <c r="A20" s="261" t="s">
        <v>680</v>
      </c>
      <c r="B20" s="265">
        <v>37874</v>
      </c>
      <c r="C20" s="263">
        <v>0</v>
      </c>
      <c r="D20" s="263">
        <v>0</v>
      </c>
      <c r="E20" s="263">
        <v>1000</v>
      </c>
      <c r="F20" s="264">
        <f t="shared" si="0"/>
        <v>1000</v>
      </c>
      <c r="G20" s="260" t="s">
        <v>685</v>
      </c>
    </row>
    <row r="21" spans="1:7" s="260" customFormat="1" x14ac:dyDescent="0.2">
      <c r="A21" s="261" t="s">
        <v>681</v>
      </c>
      <c r="B21" s="265">
        <v>37874</v>
      </c>
      <c r="C21" s="263">
        <v>0</v>
      </c>
      <c r="D21" s="263">
        <v>0</v>
      </c>
      <c r="E21" s="263">
        <v>1000</v>
      </c>
      <c r="F21" s="264">
        <f t="shared" si="0"/>
        <v>1000</v>
      </c>
      <c r="G21" s="260" t="s">
        <v>685</v>
      </c>
    </row>
    <row r="22" spans="1:7" s="260" customFormat="1" x14ac:dyDescent="0.2">
      <c r="A22" s="261" t="s">
        <v>1147</v>
      </c>
      <c r="B22" s="265">
        <v>37874</v>
      </c>
      <c r="C22" s="263"/>
      <c r="D22" s="263"/>
      <c r="E22" s="263">
        <v>1000</v>
      </c>
      <c r="F22" s="264">
        <f t="shared" si="0"/>
        <v>1000</v>
      </c>
      <c r="G22" s="260" t="s">
        <v>685</v>
      </c>
    </row>
    <row r="23" spans="1:7" s="260" customFormat="1" x14ac:dyDescent="0.2">
      <c r="A23" s="261" t="s">
        <v>682</v>
      </c>
      <c r="B23" s="265">
        <v>37874</v>
      </c>
      <c r="C23" s="263">
        <v>0</v>
      </c>
      <c r="D23" s="263">
        <v>0</v>
      </c>
      <c r="E23" s="263">
        <v>1000</v>
      </c>
      <c r="F23" s="264">
        <f t="shared" si="0"/>
        <v>1000</v>
      </c>
      <c r="G23" s="260" t="s">
        <v>685</v>
      </c>
    </row>
    <row r="24" spans="1:7" s="260" customFormat="1" x14ac:dyDescent="0.2">
      <c r="A24" s="261" t="s">
        <v>683</v>
      </c>
      <c r="B24" s="265">
        <v>37874</v>
      </c>
      <c r="C24" s="263">
        <v>0</v>
      </c>
      <c r="D24" s="263">
        <v>0</v>
      </c>
      <c r="E24" s="263">
        <v>1000</v>
      </c>
      <c r="F24" s="264">
        <f t="shared" si="0"/>
        <v>1000</v>
      </c>
      <c r="G24" s="260" t="s">
        <v>685</v>
      </c>
    </row>
    <row r="25" spans="1:7" s="260" customFormat="1" x14ac:dyDescent="0.2">
      <c r="A25" s="261" t="s">
        <v>684</v>
      </c>
      <c r="B25" s="265">
        <v>37874</v>
      </c>
      <c r="C25" s="263">
        <v>0</v>
      </c>
      <c r="D25" s="263">
        <v>0</v>
      </c>
      <c r="E25" s="263">
        <v>500</v>
      </c>
      <c r="F25" s="264">
        <f t="shared" si="0"/>
        <v>500</v>
      </c>
      <c r="G25" s="260" t="s">
        <v>691</v>
      </c>
    </row>
    <row r="26" spans="1:7" s="260" customFormat="1" x14ac:dyDescent="0.2">
      <c r="A26" s="261" t="s">
        <v>544</v>
      </c>
      <c r="B26" s="265">
        <v>37874</v>
      </c>
      <c r="C26" s="263">
        <v>0</v>
      </c>
      <c r="D26" s="263">
        <v>0</v>
      </c>
      <c r="E26" s="263">
        <v>500</v>
      </c>
      <c r="F26" s="264">
        <f t="shared" ref="F26:F33" si="1">SUM(C26:E26)</f>
        <v>500</v>
      </c>
      <c r="G26" s="260" t="s">
        <v>691</v>
      </c>
    </row>
    <row r="27" spans="1:7" s="260" customFormat="1" x14ac:dyDescent="0.2">
      <c r="A27" s="261" t="s">
        <v>686</v>
      </c>
      <c r="B27" s="265">
        <v>37874</v>
      </c>
      <c r="C27" s="263">
        <v>0</v>
      </c>
      <c r="D27" s="263">
        <v>0</v>
      </c>
      <c r="E27" s="263">
        <v>500</v>
      </c>
      <c r="F27" s="264">
        <f t="shared" si="1"/>
        <v>500</v>
      </c>
      <c r="G27" s="260" t="s">
        <v>691</v>
      </c>
    </row>
    <row r="28" spans="1:7" s="260" customFormat="1" x14ac:dyDescent="0.2">
      <c r="A28" s="261" t="s">
        <v>687</v>
      </c>
      <c r="B28" s="265">
        <v>37874</v>
      </c>
      <c r="C28" s="263">
        <v>0</v>
      </c>
      <c r="D28" s="263">
        <v>0</v>
      </c>
      <c r="E28" s="263">
        <v>500</v>
      </c>
      <c r="F28" s="264">
        <f t="shared" si="1"/>
        <v>500</v>
      </c>
      <c r="G28" s="260" t="s">
        <v>691</v>
      </c>
    </row>
    <row r="29" spans="1:7" s="260" customFormat="1" x14ac:dyDescent="0.2">
      <c r="A29" s="261" t="s">
        <v>656</v>
      </c>
      <c r="B29" s="265">
        <v>37874</v>
      </c>
      <c r="C29" s="263">
        <v>0</v>
      </c>
      <c r="D29" s="263">
        <v>0</v>
      </c>
      <c r="E29" s="263">
        <v>500</v>
      </c>
      <c r="F29" s="264">
        <f t="shared" si="1"/>
        <v>500</v>
      </c>
      <c r="G29" s="260" t="s">
        <v>691</v>
      </c>
    </row>
    <row r="30" spans="1:7" s="260" customFormat="1" x14ac:dyDescent="0.2">
      <c r="A30" s="261" t="s">
        <v>688</v>
      </c>
      <c r="B30" s="265">
        <v>37874</v>
      </c>
      <c r="C30" s="263">
        <v>0</v>
      </c>
      <c r="D30" s="263">
        <v>0</v>
      </c>
      <c r="E30" s="263">
        <v>500</v>
      </c>
      <c r="F30" s="264">
        <f t="shared" si="1"/>
        <v>500</v>
      </c>
      <c r="G30" s="260" t="s">
        <v>691</v>
      </c>
    </row>
    <row r="31" spans="1:7" s="260" customFormat="1" x14ac:dyDescent="0.2">
      <c r="A31" s="261" t="s">
        <v>689</v>
      </c>
      <c r="B31" s="265">
        <v>37874</v>
      </c>
      <c r="C31" s="263">
        <v>0</v>
      </c>
      <c r="D31" s="263">
        <v>0</v>
      </c>
      <c r="E31" s="263">
        <v>500</v>
      </c>
      <c r="F31" s="264">
        <f t="shared" si="1"/>
        <v>500</v>
      </c>
      <c r="G31" s="260" t="s">
        <v>691</v>
      </c>
    </row>
    <row r="32" spans="1:7" s="260" customFormat="1" x14ac:dyDescent="0.2">
      <c r="A32" s="261" t="s">
        <v>690</v>
      </c>
      <c r="B32" s="265">
        <v>37874</v>
      </c>
      <c r="C32" s="263">
        <v>0</v>
      </c>
      <c r="D32" s="263">
        <v>0</v>
      </c>
      <c r="E32" s="263">
        <v>500</v>
      </c>
      <c r="F32" s="264">
        <f t="shared" si="1"/>
        <v>500</v>
      </c>
      <c r="G32" s="260" t="s">
        <v>691</v>
      </c>
    </row>
    <row r="33" spans="1:7" s="260" customFormat="1" x14ac:dyDescent="0.2">
      <c r="A33" s="261" t="s">
        <v>668</v>
      </c>
      <c r="B33" s="265">
        <v>37874</v>
      </c>
      <c r="C33" s="263">
        <v>0</v>
      </c>
      <c r="D33" s="263">
        <v>0</v>
      </c>
      <c r="E33" s="263">
        <v>1000</v>
      </c>
      <c r="F33" s="264">
        <f t="shared" si="1"/>
        <v>1000</v>
      </c>
    </row>
    <row r="34" spans="1:7" s="260" customFormat="1" x14ac:dyDescent="0.2">
      <c r="A34" s="261" t="s">
        <v>514</v>
      </c>
      <c r="B34" s="265">
        <v>37875</v>
      </c>
      <c r="C34" s="263">
        <v>5000</v>
      </c>
      <c r="D34" s="263">
        <v>0</v>
      </c>
      <c r="E34" s="263">
        <v>0</v>
      </c>
      <c r="F34" s="264">
        <f t="shared" ref="F34:F74" si="2">SUM(C34:E34)</f>
        <v>5000</v>
      </c>
      <c r="G34" s="260" t="s">
        <v>469</v>
      </c>
    </row>
    <row r="35" spans="1:7" s="260" customFormat="1" x14ac:dyDescent="0.2">
      <c r="A35" s="266" t="s">
        <v>600</v>
      </c>
      <c r="B35" s="265">
        <v>37882</v>
      </c>
      <c r="C35" s="263">
        <v>5000</v>
      </c>
      <c r="D35" s="263">
        <v>5000</v>
      </c>
      <c r="E35" s="263">
        <v>0</v>
      </c>
      <c r="F35" s="264">
        <f t="shared" si="2"/>
        <v>10000</v>
      </c>
      <c r="G35" s="260" t="s">
        <v>601</v>
      </c>
    </row>
    <row r="36" spans="1:7" s="260" customFormat="1" x14ac:dyDescent="0.2">
      <c r="A36" s="266" t="s">
        <v>541</v>
      </c>
      <c r="B36" s="265">
        <v>37882</v>
      </c>
      <c r="C36" s="263">
        <v>0</v>
      </c>
      <c r="D36" s="263">
        <v>1500</v>
      </c>
      <c r="E36" s="263">
        <v>0</v>
      </c>
      <c r="F36" s="264">
        <f t="shared" si="2"/>
        <v>1500</v>
      </c>
      <c r="G36" s="260" t="s">
        <v>635</v>
      </c>
    </row>
    <row r="37" spans="1:7" s="260" customFormat="1" x14ac:dyDescent="0.2">
      <c r="A37" s="266" t="s">
        <v>404</v>
      </c>
      <c r="B37" s="265">
        <v>37886</v>
      </c>
      <c r="C37" s="263">
        <v>0</v>
      </c>
      <c r="D37" s="263">
        <v>2000</v>
      </c>
      <c r="E37" s="263">
        <v>0</v>
      </c>
      <c r="F37" s="264">
        <f t="shared" si="2"/>
        <v>2000</v>
      </c>
      <c r="G37" s="260" t="s">
        <v>636</v>
      </c>
    </row>
    <row r="38" spans="1:7" s="260" customFormat="1" x14ac:dyDescent="0.2">
      <c r="A38" s="266" t="s">
        <v>545</v>
      </c>
      <c r="B38" s="265">
        <v>37888</v>
      </c>
      <c r="C38" s="263">
        <v>3000</v>
      </c>
      <c r="D38" s="263">
        <v>0</v>
      </c>
      <c r="E38" s="263">
        <v>0</v>
      </c>
      <c r="F38" s="264">
        <f t="shared" si="2"/>
        <v>3000</v>
      </c>
    </row>
    <row r="39" spans="1:7" s="260" customFormat="1" x14ac:dyDescent="0.2">
      <c r="A39" s="266" t="s">
        <v>414</v>
      </c>
      <c r="B39" s="265">
        <v>37901</v>
      </c>
      <c r="C39" s="263">
        <v>0</v>
      </c>
      <c r="D39" s="263">
        <v>0</v>
      </c>
      <c r="E39" s="263">
        <v>686</v>
      </c>
      <c r="F39" s="264">
        <f t="shared" si="2"/>
        <v>686</v>
      </c>
      <c r="G39" s="260" t="s">
        <v>692</v>
      </c>
    </row>
    <row r="40" spans="1:7" s="260" customFormat="1" x14ac:dyDescent="0.2">
      <c r="A40" s="266" t="s">
        <v>637</v>
      </c>
      <c r="B40" s="265">
        <v>37903</v>
      </c>
      <c r="C40" s="263">
        <v>0</v>
      </c>
      <c r="D40" s="263">
        <v>6000</v>
      </c>
      <c r="E40" s="263">
        <v>0</v>
      </c>
      <c r="F40" s="264">
        <f t="shared" si="2"/>
        <v>6000</v>
      </c>
      <c r="G40" s="260" t="s">
        <v>638</v>
      </c>
    </row>
    <row r="41" spans="1:7" s="260" customFormat="1" x14ac:dyDescent="0.2">
      <c r="A41" s="266" t="s">
        <v>693</v>
      </c>
      <c r="B41" s="265">
        <v>37907</v>
      </c>
      <c r="C41" s="263">
        <v>0</v>
      </c>
      <c r="D41" s="263">
        <v>0</v>
      </c>
      <c r="E41" s="263">
        <v>3250</v>
      </c>
      <c r="F41" s="264">
        <f t="shared" si="2"/>
        <v>3250</v>
      </c>
      <c r="G41" s="260" t="s">
        <v>694</v>
      </c>
    </row>
    <row r="42" spans="1:7" s="260" customFormat="1" x14ac:dyDescent="0.2">
      <c r="A42" s="266" t="s">
        <v>612</v>
      </c>
      <c r="B42" s="265">
        <v>37907</v>
      </c>
      <c r="C42" s="263">
        <v>3000</v>
      </c>
      <c r="D42" s="263">
        <v>0</v>
      </c>
      <c r="E42" s="263">
        <v>0</v>
      </c>
      <c r="F42" s="264">
        <f t="shared" si="2"/>
        <v>3000</v>
      </c>
      <c r="G42" s="260" t="s">
        <v>613</v>
      </c>
    </row>
    <row r="43" spans="1:7" s="260" customFormat="1" x14ac:dyDescent="0.2">
      <c r="A43" s="266" t="s">
        <v>695</v>
      </c>
      <c r="B43" s="265">
        <v>37929</v>
      </c>
      <c r="C43" s="263">
        <v>0</v>
      </c>
      <c r="D43" s="263">
        <v>0</v>
      </c>
      <c r="E43" s="263">
        <v>1000</v>
      </c>
      <c r="F43" s="264">
        <f t="shared" si="2"/>
        <v>1000</v>
      </c>
      <c r="G43" s="260" t="s">
        <v>697</v>
      </c>
    </row>
    <row r="44" spans="1:7" s="260" customFormat="1" x14ac:dyDescent="0.2">
      <c r="A44" s="266" t="s">
        <v>696</v>
      </c>
      <c r="B44" s="265">
        <v>37929</v>
      </c>
      <c r="C44" s="263">
        <v>0</v>
      </c>
      <c r="D44" s="263">
        <v>0</v>
      </c>
      <c r="E44" s="263">
        <v>1000</v>
      </c>
      <c r="F44" s="264">
        <f t="shared" si="2"/>
        <v>1000</v>
      </c>
      <c r="G44" s="260" t="s">
        <v>698</v>
      </c>
    </row>
    <row r="45" spans="1:7" s="260" customFormat="1" ht="12" customHeight="1" x14ac:dyDescent="0.2">
      <c r="A45" s="266" t="s">
        <v>602</v>
      </c>
      <c r="B45" s="265">
        <v>37935</v>
      </c>
      <c r="C45" s="263">
        <v>3000</v>
      </c>
      <c r="D45" s="263">
        <v>0</v>
      </c>
      <c r="E45" s="263">
        <v>0</v>
      </c>
      <c r="F45" s="264">
        <f t="shared" si="2"/>
        <v>3000</v>
      </c>
      <c r="G45" s="260" t="s">
        <v>603</v>
      </c>
    </row>
    <row r="46" spans="1:7" s="260" customFormat="1" x14ac:dyDescent="0.2">
      <c r="A46" s="266" t="s">
        <v>545</v>
      </c>
      <c r="B46" s="265">
        <v>37939</v>
      </c>
      <c r="C46" s="263">
        <v>0</v>
      </c>
      <c r="D46" s="263">
        <v>2000</v>
      </c>
      <c r="E46" s="263">
        <v>500</v>
      </c>
      <c r="F46" s="264">
        <f t="shared" si="2"/>
        <v>2500</v>
      </c>
      <c r="G46" s="260" t="s">
        <v>699</v>
      </c>
    </row>
    <row r="47" spans="1:7" s="260" customFormat="1" x14ac:dyDescent="0.2">
      <c r="A47" s="266" t="s">
        <v>639</v>
      </c>
      <c r="B47" s="265">
        <v>37939</v>
      </c>
      <c r="C47" s="263">
        <v>0</v>
      </c>
      <c r="D47" s="263">
        <v>2600</v>
      </c>
      <c r="E47" s="263">
        <v>0</v>
      </c>
      <c r="F47" s="264">
        <f t="shared" si="2"/>
        <v>2600</v>
      </c>
      <c r="G47" s="260" t="s">
        <v>640</v>
      </c>
    </row>
    <row r="48" spans="1:7" s="260" customFormat="1" x14ac:dyDescent="0.2">
      <c r="A48" s="266" t="s">
        <v>496</v>
      </c>
      <c r="B48" s="265">
        <v>37942</v>
      </c>
      <c r="C48" s="263">
        <v>0</v>
      </c>
      <c r="D48" s="263">
        <v>1000</v>
      </c>
      <c r="E48" s="263">
        <v>1000</v>
      </c>
      <c r="F48" s="264">
        <f t="shared" si="2"/>
        <v>2000</v>
      </c>
      <c r="G48" s="260" t="s">
        <v>571</v>
      </c>
    </row>
    <row r="49" spans="1:7" s="260" customFormat="1" x14ac:dyDescent="0.2">
      <c r="A49" s="266" t="s">
        <v>679</v>
      </c>
      <c r="B49" s="265">
        <v>37957</v>
      </c>
      <c r="C49" s="263">
        <v>0</v>
      </c>
      <c r="D49" s="263">
        <v>0</v>
      </c>
      <c r="E49" s="263">
        <v>500</v>
      </c>
      <c r="F49" s="264">
        <f t="shared" si="2"/>
        <v>500</v>
      </c>
      <c r="G49" s="260" t="s">
        <v>700</v>
      </c>
    </row>
    <row r="50" spans="1:7" s="260" customFormat="1" x14ac:dyDescent="0.2">
      <c r="A50" s="266" t="s">
        <v>702</v>
      </c>
      <c r="B50" s="265">
        <v>37959</v>
      </c>
      <c r="C50" s="263">
        <v>0</v>
      </c>
      <c r="D50" s="263">
        <v>0</v>
      </c>
      <c r="E50" s="263">
        <v>500</v>
      </c>
      <c r="F50" s="264">
        <f t="shared" si="2"/>
        <v>500</v>
      </c>
      <c r="G50" s="260" t="s">
        <v>701</v>
      </c>
    </row>
    <row r="51" spans="1:7" s="260" customFormat="1" x14ac:dyDescent="0.2">
      <c r="A51" s="266" t="s">
        <v>703</v>
      </c>
      <c r="B51" s="265">
        <v>37959</v>
      </c>
      <c r="C51" s="263">
        <v>0</v>
      </c>
      <c r="D51" s="263">
        <v>0</v>
      </c>
      <c r="E51" s="263">
        <v>500</v>
      </c>
      <c r="F51" s="264">
        <f t="shared" si="2"/>
        <v>500</v>
      </c>
      <c r="G51" s="260" t="s">
        <v>701</v>
      </c>
    </row>
    <row r="52" spans="1:7" s="260" customFormat="1" x14ac:dyDescent="0.2">
      <c r="A52" s="266" t="s">
        <v>641</v>
      </c>
      <c r="B52" s="265">
        <v>37973</v>
      </c>
      <c r="C52" s="263">
        <v>0</v>
      </c>
      <c r="D52" s="263">
        <v>900</v>
      </c>
      <c r="E52" s="263">
        <v>0</v>
      </c>
      <c r="F52" s="264">
        <f t="shared" si="2"/>
        <v>900</v>
      </c>
      <c r="G52" s="260" t="s">
        <v>642</v>
      </c>
    </row>
    <row r="53" spans="1:7" s="260" customFormat="1" x14ac:dyDescent="0.2">
      <c r="A53" s="266" t="s">
        <v>632</v>
      </c>
      <c r="B53" s="265">
        <v>37973</v>
      </c>
      <c r="C53" s="263">
        <v>0</v>
      </c>
      <c r="D53" s="263">
        <v>1400</v>
      </c>
      <c r="E53" s="263">
        <v>0</v>
      </c>
      <c r="F53" s="264">
        <f t="shared" si="2"/>
        <v>1400</v>
      </c>
      <c r="G53" s="260" t="s">
        <v>643</v>
      </c>
    </row>
    <row r="54" spans="1:7" s="260" customFormat="1" x14ac:dyDescent="0.2">
      <c r="A54" s="266" t="s">
        <v>644</v>
      </c>
      <c r="B54" s="265">
        <v>37977</v>
      </c>
      <c r="C54" s="263">
        <v>0</v>
      </c>
      <c r="D54" s="263">
        <v>1500</v>
      </c>
      <c r="E54" s="263">
        <v>0</v>
      </c>
      <c r="F54" s="264">
        <f t="shared" si="2"/>
        <v>1500</v>
      </c>
      <c r="G54" s="260" t="s">
        <v>645</v>
      </c>
    </row>
    <row r="55" spans="1:7" s="260" customFormat="1" x14ac:dyDescent="0.2">
      <c r="A55" s="266" t="s">
        <v>704</v>
      </c>
      <c r="B55" s="265">
        <v>37984</v>
      </c>
      <c r="C55" s="263">
        <v>0</v>
      </c>
      <c r="D55" s="263">
        <v>0</v>
      </c>
      <c r="E55" s="263">
        <v>423.2</v>
      </c>
      <c r="F55" s="264">
        <f t="shared" si="2"/>
        <v>423.2</v>
      </c>
    </row>
    <row r="56" spans="1:7" s="260" customFormat="1" x14ac:dyDescent="0.2">
      <c r="A56" s="266" t="s">
        <v>414</v>
      </c>
      <c r="B56" s="265">
        <v>37991</v>
      </c>
      <c r="C56" s="263">
        <v>0</v>
      </c>
      <c r="D56" s="263">
        <v>0</v>
      </c>
      <c r="E56" s="263">
        <v>545</v>
      </c>
      <c r="F56" s="264">
        <f t="shared" si="2"/>
        <v>545</v>
      </c>
      <c r="G56" s="260" t="s">
        <v>705</v>
      </c>
    </row>
    <row r="57" spans="1:7" s="260" customFormat="1" x14ac:dyDescent="0.2">
      <c r="A57" s="266" t="s">
        <v>706</v>
      </c>
      <c r="B57" s="265">
        <v>38002</v>
      </c>
      <c r="C57" s="263">
        <v>0</v>
      </c>
      <c r="D57" s="263">
        <v>0</v>
      </c>
      <c r="E57" s="263">
        <v>950</v>
      </c>
      <c r="F57" s="264">
        <f t="shared" si="2"/>
        <v>950</v>
      </c>
    </row>
    <row r="58" spans="1:7" s="260" customFormat="1" x14ac:dyDescent="0.2">
      <c r="A58" s="266" t="s">
        <v>504</v>
      </c>
      <c r="B58" s="265">
        <v>38007</v>
      </c>
      <c r="C58" s="263">
        <v>0</v>
      </c>
      <c r="D58" s="263">
        <v>0</v>
      </c>
      <c r="E58" s="263">
        <v>375</v>
      </c>
      <c r="F58" s="264">
        <f t="shared" si="2"/>
        <v>375</v>
      </c>
      <c r="G58" s="260" t="s">
        <v>707</v>
      </c>
    </row>
    <row r="59" spans="1:7" s="260" customFormat="1" x14ac:dyDescent="0.2">
      <c r="A59" s="266" t="s">
        <v>654</v>
      </c>
      <c r="B59" s="265">
        <v>38029</v>
      </c>
      <c r="C59" s="263">
        <v>0</v>
      </c>
      <c r="D59" s="263">
        <v>0</v>
      </c>
      <c r="E59" s="263">
        <v>1000</v>
      </c>
      <c r="F59" s="264">
        <f t="shared" si="2"/>
        <v>1000</v>
      </c>
      <c r="G59" s="260" t="s">
        <v>708</v>
      </c>
    </row>
    <row r="60" spans="1:7" s="260" customFormat="1" x14ac:dyDescent="0.2">
      <c r="A60" s="266" t="s">
        <v>676</v>
      </c>
      <c r="B60" s="265">
        <v>38065</v>
      </c>
      <c r="C60" s="263">
        <v>0</v>
      </c>
      <c r="D60" s="263">
        <v>6000</v>
      </c>
      <c r="E60" s="263"/>
      <c r="F60" s="264">
        <f t="shared" si="2"/>
        <v>6000</v>
      </c>
      <c r="G60" s="260" t="s">
        <v>630</v>
      </c>
    </row>
    <row r="61" spans="1:7" s="260" customFormat="1" x14ac:dyDescent="0.2">
      <c r="A61" s="266" t="s">
        <v>545</v>
      </c>
      <c r="B61" s="265">
        <v>38075</v>
      </c>
      <c r="C61" s="263">
        <v>0</v>
      </c>
      <c r="D61" s="263">
        <v>0</v>
      </c>
      <c r="E61" s="263">
        <v>1000</v>
      </c>
      <c r="F61" s="264">
        <f t="shared" si="2"/>
        <v>1000</v>
      </c>
    </row>
    <row r="62" spans="1:7" s="260" customFormat="1" x14ac:dyDescent="0.2">
      <c r="A62" s="266" t="s">
        <v>644</v>
      </c>
      <c r="B62" s="265">
        <v>38119</v>
      </c>
      <c r="C62" s="263">
        <v>0</v>
      </c>
      <c r="D62" s="263">
        <v>500</v>
      </c>
      <c r="E62" s="263"/>
      <c r="F62" s="264">
        <f t="shared" si="2"/>
        <v>500</v>
      </c>
      <c r="G62" s="260" t="s">
        <v>646</v>
      </c>
    </row>
    <row r="63" spans="1:7" s="260" customFormat="1" x14ac:dyDescent="0.2">
      <c r="A63" s="266" t="s">
        <v>395</v>
      </c>
      <c r="B63" s="265">
        <v>38119</v>
      </c>
      <c r="C63" s="263">
        <v>0</v>
      </c>
      <c r="D63" s="263">
        <v>2000</v>
      </c>
      <c r="E63" s="263"/>
      <c r="F63" s="264">
        <f t="shared" si="2"/>
        <v>2000</v>
      </c>
      <c r="G63" s="260" t="s">
        <v>647</v>
      </c>
    </row>
    <row r="64" spans="1:7" s="260" customFormat="1" x14ac:dyDescent="0.2">
      <c r="A64" s="266" t="s">
        <v>648</v>
      </c>
      <c r="B64" s="265">
        <v>38119</v>
      </c>
      <c r="C64" s="263">
        <v>0</v>
      </c>
      <c r="D64" s="263">
        <v>2000</v>
      </c>
      <c r="E64" s="263">
        <v>2000</v>
      </c>
      <c r="F64" s="264">
        <f t="shared" si="2"/>
        <v>4000</v>
      </c>
      <c r="G64" s="260" t="s">
        <v>649</v>
      </c>
    </row>
    <row r="65" spans="1:7" s="260" customFormat="1" x14ac:dyDescent="0.2">
      <c r="A65" s="266" t="s">
        <v>476</v>
      </c>
      <c r="B65" s="265">
        <v>38119</v>
      </c>
      <c r="C65" s="263">
        <v>0</v>
      </c>
      <c r="D65" s="263">
        <v>1000</v>
      </c>
      <c r="E65" s="263"/>
      <c r="F65" s="264">
        <f t="shared" si="2"/>
        <v>1000</v>
      </c>
      <c r="G65" s="260" t="s">
        <v>649</v>
      </c>
    </row>
    <row r="66" spans="1:7" s="260" customFormat="1" x14ac:dyDescent="0.2">
      <c r="A66" s="266" t="s">
        <v>532</v>
      </c>
      <c r="B66" s="265">
        <v>38124</v>
      </c>
      <c r="C66" s="267">
        <v>1000</v>
      </c>
      <c r="D66" s="267">
        <v>0</v>
      </c>
      <c r="E66" s="267"/>
      <c r="F66" s="264">
        <f t="shared" si="2"/>
        <v>1000</v>
      </c>
      <c r="G66" s="260" t="s">
        <v>614</v>
      </c>
    </row>
    <row r="67" spans="1:7" s="260" customFormat="1" x14ac:dyDescent="0.2">
      <c r="A67" s="266" t="s">
        <v>473</v>
      </c>
      <c r="B67" s="265">
        <v>38124</v>
      </c>
      <c r="C67" s="267">
        <v>0</v>
      </c>
      <c r="D67" s="267">
        <v>2000</v>
      </c>
      <c r="E67" s="267"/>
      <c r="F67" s="264">
        <f t="shared" si="2"/>
        <v>2000</v>
      </c>
    </row>
    <row r="68" spans="1:7" s="260" customFormat="1" x14ac:dyDescent="0.2">
      <c r="A68" s="266" t="s">
        <v>502</v>
      </c>
      <c r="B68" s="265">
        <v>38124</v>
      </c>
      <c r="C68" s="267">
        <v>0</v>
      </c>
      <c r="D68" s="267">
        <v>0</v>
      </c>
      <c r="E68" s="267">
        <v>2700</v>
      </c>
      <c r="F68" s="264">
        <f t="shared" si="2"/>
        <v>2700</v>
      </c>
      <c r="G68" s="260" t="s">
        <v>709</v>
      </c>
    </row>
    <row r="69" spans="1:7" s="260" customFormat="1" x14ac:dyDescent="0.2">
      <c r="A69" s="266" t="s">
        <v>414</v>
      </c>
      <c r="B69" s="265">
        <v>38125</v>
      </c>
      <c r="C69" s="267">
        <v>0</v>
      </c>
      <c r="D69" s="267">
        <v>0</v>
      </c>
      <c r="E69" s="267">
        <v>868</v>
      </c>
      <c r="F69" s="264">
        <f t="shared" si="2"/>
        <v>868</v>
      </c>
      <c r="G69" s="260" t="s">
        <v>710</v>
      </c>
    </row>
    <row r="70" spans="1:7" s="260" customFormat="1" x14ac:dyDescent="0.2">
      <c r="A70" s="266" t="s">
        <v>693</v>
      </c>
      <c r="B70" s="265">
        <v>38141</v>
      </c>
      <c r="C70" s="267">
        <v>0</v>
      </c>
      <c r="D70" s="267">
        <v>0</v>
      </c>
      <c r="E70" s="267">
        <v>3900</v>
      </c>
      <c r="F70" s="264">
        <f t="shared" si="2"/>
        <v>3900</v>
      </c>
      <c r="G70" s="260" t="s">
        <v>712</v>
      </c>
    </row>
    <row r="71" spans="1:7" s="260" customFormat="1" x14ac:dyDescent="0.2">
      <c r="A71" s="266" t="s">
        <v>393</v>
      </c>
      <c r="B71" s="265">
        <v>38146</v>
      </c>
      <c r="C71" s="267">
        <v>5000</v>
      </c>
      <c r="D71" s="267">
        <v>0</v>
      </c>
      <c r="E71" s="267">
        <v>0</v>
      </c>
      <c r="F71" s="264">
        <f t="shared" si="2"/>
        <v>5000</v>
      </c>
      <c r="G71" s="260" t="s">
        <v>615</v>
      </c>
    </row>
    <row r="72" spans="1:7" s="260" customFormat="1" x14ac:dyDescent="0.2">
      <c r="A72" s="266" t="s">
        <v>513</v>
      </c>
      <c r="B72" s="265">
        <v>38146</v>
      </c>
      <c r="C72" s="267">
        <v>5000</v>
      </c>
      <c r="D72" s="267">
        <v>0</v>
      </c>
      <c r="E72" s="267">
        <v>0</v>
      </c>
      <c r="F72" s="264">
        <f t="shared" si="2"/>
        <v>5000</v>
      </c>
      <c r="G72" s="260" t="s">
        <v>628</v>
      </c>
    </row>
    <row r="73" spans="1:7" s="260" customFormat="1" x14ac:dyDescent="0.2">
      <c r="A73" s="266" t="s">
        <v>629</v>
      </c>
      <c r="B73" s="265">
        <v>38154</v>
      </c>
      <c r="C73" s="267">
        <v>855</v>
      </c>
      <c r="D73" s="267">
        <v>0</v>
      </c>
      <c r="E73" s="267">
        <v>0</v>
      </c>
      <c r="F73" s="264">
        <f t="shared" si="2"/>
        <v>855</v>
      </c>
      <c r="G73" s="260" t="s">
        <v>462</v>
      </c>
    </row>
    <row r="74" spans="1:7" s="260" customFormat="1" ht="13.5" thickBot="1" x14ac:dyDescent="0.25">
      <c r="A74" s="268" t="s">
        <v>711</v>
      </c>
      <c r="B74" s="269">
        <v>38168</v>
      </c>
      <c r="C74" s="270">
        <v>0</v>
      </c>
      <c r="D74" s="271">
        <v>0</v>
      </c>
      <c r="E74" s="271">
        <v>5500</v>
      </c>
      <c r="F74" s="272">
        <f t="shared" si="2"/>
        <v>5500</v>
      </c>
      <c r="G74" s="260" t="s">
        <v>462</v>
      </c>
    </row>
    <row r="75" spans="1:7" s="4" customFormat="1" x14ac:dyDescent="0.2">
      <c r="A75" s="4" t="s">
        <v>390</v>
      </c>
      <c r="C75" s="9">
        <f>SUM(C5:C74)</f>
        <v>42455</v>
      </c>
      <c r="D75" s="9">
        <f>SUM(D5:D74)</f>
        <v>54700</v>
      </c>
      <c r="E75" s="9">
        <f>SUM(E5:E74)</f>
        <v>65197.2</v>
      </c>
      <c r="F75" s="9">
        <f>SUM(F5:F74)</f>
        <v>162352.20000000001</v>
      </c>
      <c r="G75"/>
    </row>
    <row r="76" spans="1:7" s="4" customFormat="1" x14ac:dyDescent="0.2">
      <c r="C76" s="9"/>
      <c r="D76" s="9"/>
      <c r="E76" s="9"/>
      <c r="F76" s="9"/>
      <c r="G76"/>
    </row>
    <row r="77" spans="1:7" ht="13.5" thickBot="1" x14ac:dyDescent="0.25">
      <c r="C77" s="5" t="s">
        <v>509</v>
      </c>
      <c r="D77" s="5" t="s">
        <v>397</v>
      </c>
      <c r="E77" s="5" t="s">
        <v>398</v>
      </c>
      <c r="F77" s="5" t="s">
        <v>400</v>
      </c>
    </row>
    <row r="78" spans="1:7" x14ac:dyDescent="0.2">
      <c r="A78" s="45" t="s">
        <v>391</v>
      </c>
      <c r="B78" s="46"/>
      <c r="C78" s="19">
        <v>10251.620000000001</v>
      </c>
      <c r="D78" s="19">
        <v>7260.42</v>
      </c>
      <c r="E78" s="16">
        <v>22493.47</v>
      </c>
      <c r="F78" s="26">
        <f>SUM(C78:E78)</f>
        <v>40005.51</v>
      </c>
    </row>
    <row r="79" spans="1:7" ht="13.5" thickBot="1" x14ac:dyDescent="0.25">
      <c r="A79" s="47" t="s">
        <v>408</v>
      </c>
      <c r="B79" s="48"/>
      <c r="C79" s="20">
        <v>50000</v>
      </c>
      <c r="D79" s="20">
        <v>50000</v>
      </c>
      <c r="E79" s="18">
        <v>50000</v>
      </c>
      <c r="F79" s="27">
        <f>SUM(C79:E79)</f>
        <v>150000</v>
      </c>
    </row>
    <row r="80" spans="1:7" s="4" customFormat="1" x14ac:dyDescent="0.2">
      <c r="A80" s="4" t="s">
        <v>409</v>
      </c>
      <c r="C80" s="10">
        <f>SUM(C78:C79)</f>
        <v>60251.62</v>
      </c>
      <c r="D80" s="10">
        <f>SUM(D78:D79)</f>
        <v>57260.42</v>
      </c>
      <c r="E80" s="10">
        <f>SUM(E78:E79)</f>
        <v>72493.47</v>
      </c>
      <c r="F80" s="10">
        <f>SUM(C80:E80)</f>
        <v>190005.51</v>
      </c>
      <c r="G80"/>
    </row>
    <row r="81" spans="1:7" ht="13.5" thickBot="1" x14ac:dyDescent="0.25">
      <c r="A81" s="2"/>
      <c r="B81" s="3"/>
      <c r="C81" s="8"/>
      <c r="D81" s="8"/>
      <c r="E81" s="8"/>
      <c r="F81" s="8"/>
    </row>
    <row r="82" spans="1:7" s="6" customFormat="1" ht="16.5" thickBot="1" x14ac:dyDescent="0.3">
      <c r="A82" s="33" t="s">
        <v>410</v>
      </c>
      <c r="C82" s="14">
        <f>SUM(C80-C75)</f>
        <v>17796.620000000003</v>
      </c>
      <c r="D82" s="14">
        <f>SUM(D80-D75)</f>
        <v>2560.4199999999983</v>
      </c>
      <c r="E82" s="14">
        <f>SUM(E80-E75)</f>
        <v>7296.2700000000041</v>
      </c>
      <c r="F82" s="28">
        <f>SUM(C82:E82)</f>
        <v>27653.310000000005</v>
      </c>
      <c r="G82"/>
    </row>
    <row r="83" spans="1:7" s="4" customFormat="1" x14ac:dyDescent="0.2">
      <c r="A83" s="34" t="s">
        <v>416</v>
      </c>
      <c r="C83" s="11">
        <f>SUM(C82/C80)</f>
        <v>0.29537164311930536</v>
      </c>
      <c r="D83" s="11">
        <f>SUM(D82/D80)</f>
        <v>4.4715354864669141E-2</v>
      </c>
      <c r="E83" s="11">
        <f>SUM(E82/E80)</f>
        <v>0.10064727209223126</v>
      </c>
      <c r="F83" s="11">
        <f>SUM(F82/F80)</f>
        <v>0.14553951619613559</v>
      </c>
      <c r="G83"/>
    </row>
    <row r="84" spans="1:7" x14ac:dyDescent="0.2">
      <c r="A84" s="63"/>
      <c r="B84" s="65"/>
      <c r="C84" s="64"/>
      <c r="D84" s="66"/>
    </row>
  </sheetData>
  <mergeCells count="1">
    <mergeCell ref="A1:F1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A11" sqref="A11"/>
    </sheetView>
  </sheetViews>
  <sheetFormatPr defaultRowHeight="12.75" x14ac:dyDescent="0.2"/>
  <cols>
    <col min="1" max="1" width="50.28515625" customWidth="1"/>
    <col min="2" max="2" width="12.7109375" customWidth="1"/>
    <col min="3" max="3" width="14.28515625" customWidth="1"/>
    <col min="4" max="5" width="14.28515625" bestFit="1" customWidth="1"/>
    <col min="6" max="6" width="15" bestFit="1" customWidth="1"/>
    <col min="7" max="7" width="15.5703125" bestFit="1" customWidth="1"/>
  </cols>
  <sheetData>
    <row r="1" spans="1:8" ht="23.25" x14ac:dyDescent="0.35">
      <c r="A1" s="313" t="s">
        <v>622</v>
      </c>
      <c r="B1" s="313"/>
      <c r="C1" s="313"/>
      <c r="D1" s="313"/>
      <c r="E1" s="313"/>
      <c r="F1" s="313"/>
      <c r="G1" s="313"/>
    </row>
    <row r="2" spans="1:8" s="32" customFormat="1" x14ac:dyDescent="0.2">
      <c r="A2" s="31"/>
      <c r="C2" s="31"/>
      <c r="D2" s="31"/>
      <c r="E2" s="31"/>
      <c r="F2" s="31"/>
      <c r="G2" s="31"/>
    </row>
    <row r="4" spans="1:8" ht="13.5" thickBot="1" x14ac:dyDescent="0.25">
      <c r="A4" s="4" t="s">
        <v>399</v>
      </c>
      <c r="B4" s="5" t="s">
        <v>389</v>
      </c>
      <c r="C4" s="5" t="s">
        <v>509</v>
      </c>
      <c r="D4" s="5" t="s">
        <v>397</v>
      </c>
      <c r="E4" s="5" t="s">
        <v>398</v>
      </c>
      <c r="F4" s="5" t="s">
        <v>195</v>
      </c>
      <c r="G4" s="5" t="s">
        <v>400</v>
      </c>
    </row>
    <row r="5" spans="1:8" s="260" customFormat="1" ht="13.5" thickBot="1" x14ac:dyDescent="0.25">
      <c r="A5" s="256" t="s">
        <v>414</v>
      </c>
      <c r="B5" s="257">
        <v>38188</v>
      </c>
      <c r="C5" s="258">
        <v>0</v>
      </c>
      <c r="D5" s="258">
        <v>0</v>
      </c>
      <c r="E5" s="258">
        <v>5000</v>
      </c>
      <c r="F5" s="258">
        <v>0</v>
      </c>
      <c r="G5" s="259">
        <f>SUM(C5:F5)</f>
        <v>5000</v>
      </c>
      <c r="H5" s="260" t="s">
        <v>713</v>
      </c>
    </row>
    <row r="6" spans="1:8" s="260" customFormat="1" ht="13.5" thickBot="1" x14ac:dyDescent="0.25">
      <c r="A6" s="261" t="s">
        <v>425</v>
      </c>
      <c r="B6" s="262">
        <v>38195</v>
      </c>
      <c r="C6" s="263">
        <v>5000</v>
      </c>
      <c r="D6" s="263">
        <v>0</v>
      </c>
      <c r="E6" s="263">
        <v>0</v>
      </c>
      <c r="F6" s="263">
        <v>0</v>
      </c>
      <c r="G6" s="259">
        <f t="shared" ref="G6:G53" si="0">SUM(C6:F6)</f>
        <v>5000</v>
      </c>
    </row>
    <row r="7" spans="1:8" s="260" customFormat="1" ht="13.5" thickBot="1" x14ac:dyDescent="0.25">
      <c r="A7" s="261" t="s">
        <v>511</v>
      </c>
      <c r="B7" s="262">
        <v>38195</v>
      </c>
      <c r="C7" s="263">
        <v>5000</v>
      </c>
      <c r="D7" s="263">
        <v>0</v>
      </c>
      <c r="E7" s="263">
        <v>0</v>
      </c>
      <c r="F7" s="263">
        <v>0</v>
      </c>
      <c r="G7" s="259">
        <f t="shared" si="0"/>
        <v>5000</v>
      </c>
    </row>
    <row r="8" spans="1:8" s="260" customFormat="1" ht="13.5" thickBot="1" x14ac:dyDescent="0.25">
      <c r="A8" s="261" t="s">
        <v>491</v>
      </c>
      <c r="B8" s="262">
        <v>38195</v>
      </c>
      <c r="C8" s="263">
        <v>1000</v>
      </c>
      <c r="D8" s="263">
        <v>0</v>
      </c>
      <c r="E8" s="263">
        <v>0</v>
      </c>
      <c r="F8" s="263">
        <v>0</v>
      </c>
      <c r="G8" s="259">
        <f t="shared" si="0"/>
        <v>1000</v>
      </c>
    </row>
    <row r="9" spans="1:8" s="260" customFormat="1" ht="13.5" thickBot="1" x14ac:dyDescent="0.25">
      <c r="A9" s="261" t="s">
        <v>650</v>
      </c>
      <c r="B9" s="262">
        <v>38195</v>
      </c>
      <c r="C9" s="263">
        <v>0</v>
      </c>
      <c r="D9" s="263">
        <v>510</v>
      </c>
      <c r="E9" s="263">
        <v>0</v>
      </c>
      <c r="F9" s="263">
        <v>0</v>
      </c>
      <c r="G9" s="259">
        <f t="shared" si="0"/>
        <v>510</v>
      </c>
      <c r="H9" s="260" t="s">
        <v>1148</v>
      </c>
    </row>
    <row r="10" spans="1:8" s="260" customFormat="1" ht="13.5" thickBot="1" x14ac:dyDescent="0.25">
      <c r="A10" s="261" t="s">
        <v>714</v>
      </c>
      <c r="B10" s="262">
        <v>38204</v>
      </c>
      <c r="C10" s="263">
        <v>0</v>
      </c>
      <c r="D10" s="263">
        <v>0</v>
      </c>
      <c r="E10" s="263">
        <v>3559.63</v>
      </c>
      <c r="F10" s="263">
        <v>0</v>
      </c>
      <c r="G10" s="259">
        <f t="shared" si="0"/>
        <v>3559.63</v>
      </c>
      <c r="H10" s="260" t="s">
        <v>715</v>
      </c>
    </row>
    <row r="11" spans="1:8" s="260" customFormat="1" ht="13.5" thickBot="1" x14ac:dyDescent="0.25">
      <c r="A11" s="261" t="s">
        <v>589</v>
      </c>
      <c r="B11" s="262">
        <v>38210</v>
      </c>
      <c r="C11" s="263">
        <v>1000</v>
      </c>
      <c r="D11" s="263">
        <v>1000</v>
      </c>
      <c r="E11" s="263">
        <v>1000</v>
      </c>
      <c r="F11" s="263">
        <v>0</v>
      </c>
      <c r="G11" s="259">
        <f t="shared" si="0"/>
        <v>3000</v>
      </c>
      <c r="H11" s="260" t="s">
        <v>591</v>
      </c>
    </row>
    <row r="12" spans="1:8" s="260" customFormat="1" ht="13.5" thickBot="1" x14ac:dyDescent="0.25">
      <c r="A12" s="261" t="s">
        <v>545</v>
      </c>
      <c r="B12" s="262">
        <v>38219</v>
      </c>
      <c r="C12" s="263">
        <v>3000</v>
      </c>
      <c r="D12" s="263">
        <v>0</v>
      </c>
      <c r="E12" s="263">
        <v>0</v>
      </c>
      <c r="F12" s="263">
        <v>0</v>
      </c>
      <c r="G12" s="259">
        <f t="shared" si="0"/>
        <v>3000</v>
      </c>
      <c r="H12" s="260" t="s">
        <v>590</v>
      </c>
    </row>
    <row r="13" spans="1:8" s="260" customFormat="1" ht="13.5" thickBot="1" x14ac:dyDescent="0.25">
      <c r="A13" s="266" t="s">
        <v>592</v>
      </c>
      <c r="B13" s="265">
        <v>38219</v>
      </c>
      <c r="C13" s="263">
        <v>1500</v>
      </c>
      <c r="D13" s="263">
        <v>0</v>
      </c>
      <c r="E13" s="263">
        <v>0</v>
      </c>
      <c r="F13" s="263">
        <v>0</v>
      </c>
      <c r="G13" s="259">
        <f t="shared" si="0"/>
        <v>1500</v>
      </c>
      <c r="H13" s="260" t="s">
        <v>593</v>
      </c>
    </row>
    <row r="14" spans="1:8" s="260" customFormat="1" ht="13.5" thickBot="1" x14ac:dyDescent="0.25">
      <c r="A14" s="266" t="s">
        <v>395</v>
      </c>
      <c r="B14" s="265">
        <v>38225</v>
      </c>
      <c r="C14" s="263">
        <v>0</v>
      </c>
      <c r="D14" s="263">
        <v>2000</v>
      </c>
      <c r="E14" s="263">
        <v>0</v>
      </c>
      <c r="F14" s="263">
        <v>0</v>
      </c>
      <c r="G14" s="259">
        <f t="shared" si="0"/>
        <v>2000</v>
      </c>
      <c r="H14" s="260" t="s">
        <v>651</v>
      </c>
    </row>
    <row r="15" spans="1:8" s="260" customFormat="1" ht="13.5" thickBot="1" x14ac:dyDescent="0.25">
      <c r="A15" s="266" t="s">
        <v>532</v>
      </c>
      <c r="B15" s="265">
        <v>38229</v>
      </c>
      <c r="C15" s="263">
        <v>2000</v>
      </c>
      <c r="D15" s="263">
        <v>2000</v>
      </c>
      <c r="E15" s="263">
        <v>2000</v>
      </c>
      <c r="F15" s="263">
        <v>0</v>
      </c>
      <c r="G15" s="259">
        <f t="shared" si="0"/>
        <v>6000</v>
      </c>
      <c r="H15" s="260" t="s">
        <v>594</v>
      </c>
    </row>
    <row r="16" spans="1:8" s="260" customFormat="1" ht="13.5" thickBot="1" x14ac:dyDescent="0.25">
      <c r="A16" s="261" t="s">
        <v>595</v>
      </c>
      <c r="B16" s="265">
        <v>38244</v>
      </c>
      <c r="C16" s="263">
        <v>5000</v>
      </c>
      <c r="D16" s="263">
        <v>0</v>
      </c>
      <c r="E16" s="263">
        <v>0</v>
      </c>
      <c r="F16" s="263">
        <v>0</v>
      </c>
      <c r="G16" s="259">
        <f t="shared" si="0"/>
        <v>5000</v>
      </c>
      <c r="H16" s="260" t="s">
        <v>596</v>
      </c>
    </row>
    <row r="17" spans="1:8" s="260" customFormat="1" ht="13.5" thickBot="1" x14ac:dyDescent="0.25">
      <c r="A17" s="266" t="s">
        <v>597</v>
      </c>
      <c r="B17" s="265">
        <v>38252</v>
      </c>
      <c r="C17" s="263">
        <v>2000</v>
      </c>
      <c r="D17" s="263">
        <v>0</v>
      </c>
      <c r="E17" s="263">
        <v>0</v>
      </c>
      <c r="F17" s="263">
        <v>0</v>
      </c>
      <c r="G17" s="259">
        <f t="shared" si="0"/>
        <v>2000</v>
      </c>
      <c r="H17" s="260" t="s">
        <v>598</v>
      </c>
    </row>
    <row r="18" spans="1:8" s="260" customFormat="1" ht="13.5" thickBot="1" x14ac:dyDescent="0.25">
      <c r="A18" s="266" t="s">
        <v>599</v>
      </c>
      <c r="B18" s="265">
        <v>38252</v>
      </c>
      <c r="C18" s="263">
        <v>2237.8000000000002</v>
      </c>
      <c r="D18" s="263">
        <v>0</v>
      </c>
      <c r="E18" s="263">
        <v>0</v>
      </c>
      <c r="F18" s="263">
        <v>0</v>
      </c>
      <c r="G18" s="259">
        <f t="shared" si="0"/>
        <v>2237.8000000000002</v>
      </c>
      <c r="H18" s="260" t="s">
        <v>586</v>
      </c>
    </row>
    <row r="19" spans="1:8" s="260" customFormat="1" ht="13.5" thickBot="1" x14ac:dyDescent="0.25">
      <c r="A19" s="266" t="s">
        <v>716</v>
      </c>
      <c r="B19" s="265">
        <v>38258</v>
      </c>
      <c r="C19" s="263">
        <v>0</v>
      </c>
      <c r="D19" s="263">
        <v>0</v>
      </c>
      <c r="E19" s="263">
        <v>2000</v>
      </c>
      <c r="F19" s="263">
        <v>0</v>
      </c>
      <c r="G19" s="259">
        <f t="shared" si="0"/>
        <v>2000</v>
      </c>
      <c r="H19" s="260" t="s">
        <v>717</v>
      </c>
    </row>
    <row r="20" spans="1:8" s="260" customFormat="1" ht="13.5" thickBot="1" x14ac:dyDescent="0.25">
      <c r="A20" s="266" t="s">
        <v>720</v>
      </c>
      <c r="B20" s="265">
        <v>38272</v>
      </c>
      <c r="C20" s="263">
        <v>0</v>
      </c>
      <c r="D20" s="263">
        <v>0</v>
      </c>
      <c r="E20" s="263">
        <v>2000</v>
      </c>
      <c r="F20" s="263">
        <v>0</v>
      </c>
      <c r="G20" s="259">
        <f t="shared" si="0"/>
        <v>2000</v>
      </c>
      <c r="H20" s="260" t="s">
        <v>721</v>
      </c>
    </row>
    <row r="21" spans="1:8" s="260" customFormat="1" ht="13.5" thickBot="1" x14ac:dyDescent="0.25">
      <c r="A21" s="266" t="s">
        <v>473</v>
      </c>
      <c r="B21" s="265">
        <v>38273</v>
      </c>
      <c r="C21" s="263">
        <v>0</v>
      </c>
      <c r="D21" s="263">
        <v>4000</v>
      </c>
      <c r="E21" s="263">
        <v>0</v>
      </c>
      <c r="F21" s="263">
        <v>0</v>
      </c>
      <c r="G21" s="259">
        <f t="shared" si="0"/>
        <v>4000</v>
      </c>
      <c r="H21" s="260" t="s">
        <v>652</v>
      </c>
    </row>
    <row r="22" spans="1:8" s="260" customFormat="1" ht="13.5" thickBot="1" x14ac:dyDescent="0.25">
      <c r="A22" s="266" t="s">
        <v>600</v>
      </c>
      <c r="B22" s="265">
        <v>38273</v>
      </c>
      <c r="C22" s="263">
        <v>5000</v>
      </c>
      <c r="D22" s="263">
        <v>5000</v>
      </c>
      <c r="E22" s="263">
        <v>0</v>
      </c>
      <c r="F22" s="263">
        <v>0</v>
      </c>
      <c r="G22" s="259">
        <f t="shared" si="0"/>
        <v>10000</v>
      </c>
      <c r="H22" s="260" t="s">
        <v>601</v>
      </c>
    </row>
    <row r="23" spans="1:8" s="260" customFormat="1" ht="13.5" thickBot="1" x14ac:dyDescent="0.25">
      <c r="A23" s="266" t="s">
        <v>514</v>
      </c>
      <c r="B23" s="265">
        <v>38273</v>
      </c>
      <c r="C23" s="263">
        <v>5000</v>
      </c>
      <c r="D23" s="263"/>
      <c r="E23" s="263">
        <v>0</v>
      </c>
      <c r="F23" s="263">
        <v>0</v>
      </c>
      <c r="G23" s="259">
        <f t="shared" si="0"/>
        <v>5000</v>
      </c>
      <c r="H23" s="260" t="s">
        <v>469</v>
      </c>
    </row>
    <row r="24" spans="1:8" s="260" customFormat="1" ht="13.5" thickBot="1" x14ac:dyDescent="0.25">
      <c r="A24" s="266" t="s">
        <v>653</v>
      </c>
      <c r="B24" s="265">
        <v>38278</v>
      </c>
      <c r="C24" s="263">
        <v>0</v>
      </c>
      <c r="D24" s="263">
        <v>2000</v>
      </c>
      <c r="E24" s="263">
        <v>0</v>
      </c>
      <c r="F24" s="263">
        <v>0</v>
      </c>
      <c r="G24" s="259">
        <f t="shared" si="0"/>
        <v>2000</v>
      </c>
      <c r="H24" s="260" t="s">
        <v>652</v>
      </c>
    </row>
    <row r="25" spans="1:8" s="260" customFormat="1" ht="13.5" thickBot="1" x14ac:dyDescent="0.25">
      <c r="A25" s="266" t="s">
        <v>722</v>
      </c>
      <c r="B25" s="265">
        <v>38278</v>
      </c>
      <c r="C25" s="263">
        <v>0</v>
      </c>
      <c r="D25" s="263">
        <v>0</v>
      </c>
      <c r="E25" s="263">
        <v>121.14</v>
      </c>
      <c r="F25" s="263">
        <v>0</v>
      </c>
      <c r="G25" s="259">
        <f t="shared" si="0"/>
        <v>121.14</v>
      </c>
      <c r="H25" s="260" t="s">
        <v>723</v>
      </c>
    </row>
    <row r="26" spans="1:8" s="260" customFormat="1" ht="13.5" thickBot="1" x14ac:dyDescent="0.25">
      <c r="A26" s="266" t="s">
        <v>496</v>
      </c>
      <c r="B26" s="265">
        <v>38281</v>
      </c>
      <c r="C26" s="263">
        <v>1000</v>
      </c>
      <c r="D26" s="263">
        <v>1000</v>
      </c>
      <c r="E26" s="263">
        <v>2000</v>
      </c>
      <c r="F26" s="263">
        <v>0</v>
      </c>
      <c r="G26" s="259">
        <f t="shared" si="0"/>
        <v>4000</v>
      </c>
      <c r="H26" s="260" t="s">
        <v>571</v>
      </c>
    </row>
    <row r="27" spans="1:8" s="260" customFormat="1" ht="13.5" thickBot="1" x14ac:dyDescent="0.25">
      <c r="A27" s="266" t="s">
        <v>718</v>
      </c>
      <c r="B27" s="265">
        <v>38281</v>
      </c>
      <c r="C27" s="263">
        <v>0</v>
      </c>
      <c r="D27" s="263">
        <v>0</v>
      </c>
      <c r="E27" s="263">
        <v>2000</v>
      </c>
      <c r="F27" s="263">
        <v>0</v>
      </c>
      <c r="G27" s="259">
        <f t="shared" si="0"/>
        <v>2000</v>
      </c>
      <c r="H27" s="260" t="s">
        <v>719</v>
      </c>
    </row>
    <row r="28" spans="1:8" s="260" customFormat="1" ht="13.5" thickBot="1" x14ac:dyDescent="0.25">
      <c r="A28" s="266" t="s">
        <v>654</v>
      </c>
      <c r="B28" s="265">
        <v>38281</v>
      </c>
      <c r="C28" s="263">
        <v>0</v>
      </c>
      <c r="D28" s="263">
        <v>3000</v>
      </c>
      <c r="E28" s="263">
        <v>0</v>
      </c>
      <c r="F28" s="263">
        <v>0</v>
      </c>
      <c r="G28" s="259">
        <f t="shared" si="0"/>
        <v>3000</v>
      </c>
      <c r="H28" s="260" t="s">
        <v>658</v>
      </c>
    </row>
    <row r="29" spans="1:8" s="260" customFormat="1" ht="13.5" thickBot="1" x14ac:dyDescent="0.25">
      <c r="A29" s="266" t="s">
        <v>659</v>
      </c>
      <c r="B29" s="265">
        <v>38282</v>
      </c>
      <c r="C29" s="263">
        <v>0</v>
      </c>
      <c r="D29" s="263">
        <v>300</v>
      </c>
      <c r="E29" s="263">
        <v>0</v>
      </c>
      <c r="F29" s="263">
        <v>0</v>
      </c>
      <c r="G29" s="259">
        <f t="shared" si="0"/>
        <v>300</v>
      </c>
      <c r="H29" s="260" t="s">
        <v>660</v>
      </c>
    </row>
    <row r="30" spans="1:8" s="260" customFormat="1" ht="13.5" thickBot="1" x14ac:dyDescent="0.25">
      <c r="A30" s="266" t="s">
        <v>655</v>
      </c>
      <c r="B30" s="265">
        <v>38287</v>
      </c>
      <c r="C30" s="263">
        <v>0</v>
      </c>
      <c r="D30" s="263">
        <v>2000</v>
      </c>
      <c r="E30" s="263">
        <v>2000</v>
      </c>
      <c r="F30" s="263">
        <v>0</v>
      </c>
      <c r="G30" s="259">
        <f t="shared" si="0"/>
        <v>4000</v>
      </c>
      <c r="H30" s="260" t="s">
        <v>661</v>
      </c>
    </row>
    <row r="31" spans="1:8" s="260" customFormat="1" ht="13.5" thickBot="1" x14ac:dyDescent="0.25">
      <c r="A31" s="266" t="s">
        <v>657</v>
      </c>
      <c r="B31" s="265">
        <v>38301</v>
      </c>
      <c r="C31" s="263">
        <v>0</v>
      </c>
      <c r="D31" s="263">
        <v>1000</v>
      </c>
      <c r="E31" s="263">
        <v>0</v>
      </c>
      <c r="F31" s="263">
        <v>0</v>
      </c>
      <c r="G31" s="259">
        <f t="shared" si="0"/>
        <v>1000</v>
      </c>
      <c r="H31" s="260" t="s">
        <v>662</v>
      </c>
    </row>
    <row r="32" spans="1:8" s="260" customFormat="1" ht="13.5" thickBot="1" x14ac:dyDescent="0.25">
      <c r="A32" s="266" t="s">
        <v>504</v>
      </c>
      <c r="B32" s="265">
        <v>38320</v>
      </c>
      <c r="C32" s="263">
        <v>0</v>
      </c>
      <c r="D32" s="263">
        <v>0</v>
      </c>
      <c r="E32" s="263">
        <v>500</v>
      </c>
      <c r="F32" s="263">
        <v>0</v>
      </c>
      <c r="G32" s="259">
        <f t="shared" si="0"/>
        <v>500</v>
      </c>
      <c r="H32" s="260" t="s">
        <v>726</v>
      </c>
    </row>
    <row r="33" spans="1:8" s="260" customFormat="1" ht="13.5" thickBot="1" x14ac:dyDescent="0.25">
      <c r="A33" s="266" t="s">
        <v>724</v>
      </c>
      <c r="B33" s="265">
        <v>38322</v>
      </c>
      <c r="C33" s="263">
        <v>0</v>
      </c>
      <c r="D33" s="263">
        <v>0</v>
      </c>
      <c r="E33" s="263">
        <v>1100</v>
      </c>
      <c r="F33" s="263">
        <v>0</v>
      </c>
      <c r="G33" s="259">
        <f t="shared" si="0"/>
        <v>1100</v>
      </c>
      <c r="H33" s="260" t="s">
        <v>725</v>
      </c>
    </row>
    <row r="34" spans="1:8" s="260" customFormat="1" ht="13.5" thickBot="1" x14ac:dyDescent="0.25">
      <c r="A34" s="266" t="s">
        <v>888</v>
      </c>
      <c r="B34" s="265">
        <v>38370</v>
      </c>
      <c r="C34" s="263">
        <v>0</v>
      </c>
      <c r="D34" s="263">
        <v>0</v>
      </c>
      <c r="E34" s="263">
        <v>0</v>
      </c>
      <c r="F34" s="263">
        <v>5000</v>
      </c>
      <c r="G34" s="259">
        <f t="shared" si="0"/>
        <v>5000</v>
      </c>
      <c r="H34" s="260" t="s">
        <v>196</v>
      </c>
    </row>
    <row r="35" spans="1:8" s="260" customFormat="1" ht="13.5" thickBot="1" x14ac:dyDescent="0.25">
      <c r="A35" s="266" t="s">
        <v>602</v>
      </c>
      <c r="B35" s="265">
        <v>38376</v>
      </c>
      <c r="C35" s="267">
        <v>3000</v>
      </c>
      <c r="D35" s="267">
        <v>0</v>
      </c>
      <c r="E35" s="267">
        <v>0</v>
      </c>
      <c r="F35" s="267">
        <v>0</v>
      </c>
      <c r="G35" s="259">
        <f t="shared" si="0"/>
        <v>3000</v>
      </c>
      <c r="H35" s="260" t="s">
        <v>603</v>
      </c>
    </row>
    <row r="36" spans="1:8" s="260" customFormat="1" ht="13.5" thickBot="1" x14ac:dyDescent="0.25">
      <c r="A36" s="266" t="s">
        <v>727</v>
      </c>
      <c r="B36" s="265">
        <v>38376</v>
      </c>
      <c r="C36" s="267">
        <v>0</v>
      </c>
      <c r="D36" s="267">
        <v>0</v>
      </c>
      <c r="E36" s="267">
        <v>1000</v>
      </c>
      <c r="F36" s="267">
        <v>0</v>
      </c>
      <c r="G36" s="259">
        <f t="shared" si="0"/>
        <v>1000</v>
      </c>
      <c r="H36" s="260" t="s">
        <v>728</v>
      </c>
    </row>
    <row r="37" spans="1:8" s="260" customFormat="1" ht="13.5" thickBot="1" x14ac:dyDescent="0.25">
      <c r="A37" s="266" t="s">
        <v>566</v>
      </c>
      <c r="B37" s="265">
        <v>38376</v>
      </c>
      <c r="C37" s="267">
        <v>0</v>
      </c>
      <c r="D37" s="267">
        <v>710</v>
      </c>
      <c r="E37" s="267">
        <v>710</v>
      </c>
      <c r="F37" s="267">
        <v>0</v>
      </c>
      <c r="G37" s="259">
        <f t="shared" si="0"/>
        <v>1420</v>
      </c>
      <c r="H37" s="260" t="s">
        <v>194</v>
      </c>
    </row>
    <row r="38" spans="1:8" s="260" customFormat="1" ht="13.5" thickBot="1" x14ac:dyDescent="0.25">
      <c r="A38" s="266" t="s">
        <v>729</v>
      </c>
      <c r="B38" s="265">
        <v>38386</v>
      </c>
      <c r="C38" s="267">
        <v>0</v>
      </c>
      <c r="D38" s="267">
        <v>0</v>
      </c>
      <c r="E38" s="267">
        <v>6234</v>
      </c>
      <c r="F38" s="267">
        <v>0</v>
      </c>
      <c r="G38" s="259">
        <f t="shared" si="0"/>
        <v>6234</v>
      </c>
      <c r="H38" s="260" t="s">
        <v>730</v>
      </c>
    </row>
    <row r="39" spans="1:8" s="260" customFormat="1" ht="13.5" thickBot="1" x14ac:dyDescent="0.25">
      <c r="A39" s="266" t="s">
        <v>604</v>
      </c>
      <c r="B39" s="265">
        <v>38393</v>
      </c>
      <c r="C39" s="267">
        <v>3500</v>
      </c>
      <c r="D39" s="267">
        <v>0</v>
      </c>
      <c r="E39" s="267">
        <v>0</v>
      </c>
      <c r="F39" s="267">
        <v>0</v>
      </c>
      <c r="G39" s="259">
        <f t="shared" si="0"/>
        <v>3500</v>
      </c>
      <c r="H39" s="260" t="s">
        <v>605</v>
      </c>
    </row>
    <row r="40" spans="1:8" s="260" customFormat="1" ht="13.5" thickBot="1" x14ac:dyDescent="0.25">
      <c r="A40" s="266" t="s">
        <v>543</v>
      </c>
      <c r="B40" s="265">
        <v>38393</v>
      </c>
      <c r="C40" s="267">
        <v>0</v>
      </c>
      <c r="D40" s="267">
        <v>1000</v>
      </c>
      <c r="E40" s="267">
        <v>0</v>
      </c>
      <c r="F40" s="267">
        <v>0</v>
      </c>
      <c r="G40" s="259">
        <f t="shared" si="0"/>
        <v>1000</v>
      </c>
      <c r="H40" s="260" t="s">
        <v>663</v>
      </c>
    </row>
    <row r="41" spans="1:8" s="260" customFormat="1" ht="13.5" thickBot="1" x14ac:dyDescent="0.25">
      <c r="A41" s="266" t="s">
        <v>731</v>
      </c>
      <c r="B41" s="265">
        <v>38393</v>
      </c>
      <c r="C41" s="267">
        <v>0</v>
      </c>
      <c r="D41" s="267">
        <v>0</v>
      </c>
      <c r="E41" s="267">
        <v>1000</v>
      </c>
      <c r="F41" s="267">
        <v>0</v>
      </c>
      <c r="G41" s="259">
        <f t="shared" si="0"/>
        <v>1000</v>
      </c>
      <c r="H41" s="260" t="s">
        <v>732</v>
      </c>
    </row>
    <row r="42" spans="1:8" s="260" customFormat="1" ht="13.5" thickBot="1" x14ac:dyDescent="0.25">
      <c r="A42" s="266" t="s">
        <v>532</v>
      </c>
      <c r="B42" s="265">
        <v>38393</v>
      </c>
      <c r="C42" s="267">
        <v>0</v>
      </c>
      <c r="D42" s="267">
        <v>0</v>
      </c>
      <c r="E42" s="267">
        <v>0</v>
      </c>
      <c r="F42" s="267">
        <v>3500</v>
      </c>
      <c r="G42" s="259">
        <f t="shared" si="0"/>
        <v>3500</v>
      </c>
      <c r="H42" s="260" t="s">
        <v>254</v>
      </c>
    </row>
    <row r="43" spans="1:8" s="260" customFormat="1" ht="13.5" thickBot="1" x14ac:dyDescent="0.25">
      <c r="A43" s="266" t="s">
        <v>606</v>
      </c>
      <c r="B43" s="265">
        <v>38411</v>
      </c>
      <c r="C43" s="267">
        <v>1525</v>
      </c>
      <c r="D43" s="267">
        <v>0</v>
      </c>
      <c r="E43" s="267">
        <v>0</v>
      </c>
      <c r="F43" s="267">
        <v>0</v>
      </c>
      <c r="G43" s="259">
        <f t="shared" si="0"/>
        <v>1525</v>
      </c>
      <c r="H43" s="260" t="s">
        <v>607</v>
      </c>
    </row>
    <row r="44" spans="1:8" s="260" customFormat="1" ht="13.5" thickBot="1" x14ac:dyDescent="0.25">
      <c r="A44" s="266" t="s">
        <v>664</v>
      </c>
      <c r="B44" s="265">
        <v>38412</v>
      </c>
      <c r="C44" s="267">
        <v>0</v>
      </c>
      <c r="D44" s="267">
        <v>3000</v>
      </c>
      <c r="E44" s="267">
        <v>0</v>
      </c>
      <c r="F44" s="267">
        <v>0</v>
      </c>
      <c r="G44" s="259">
        <f t="shared" si="0"/>
        <v>3000</v>
      </c>
      <c r="H44" s="260" t="s">
        <v>665</v>
      </c>
    </row>
    <row r="45" spans="1:8" s="260" customFormat="1" ht="13.5" thickBot="1" x14ac:dyDescent="0.25">
      <c r="A45" s="266" t="s">
        <v>395</v>
      </c>
      <c r="B45" s="265">
        <v>38425</v>
      </c>
      <c r="C45" s="267">
        <v>0</v>
      </c>
      <c r="D45" s="267">
        <v>1000</v>
      </c>
      <c r="E45" s="267">
        <v>0</v>
      </c>
      <c r="F45" s="267">
        <v>0</v>
      </c>
      <c r="G45" s="259">
        <f t="shared" si="0"/>
        <v>1000</v>
      </c>
      <c r="H45" s="260" t="s">
        <v>193</v>
      </c>
    </row>
    <row r="46" spans="1:8" s="260" customFormat="1" ht="13.5" thickBot="1" x14ac:dyDescent="0.25">
      <c r="A46" s="266" t="s">
        <v>608</v>
      </c>
      <c r="B46" s="265">
        <v>38440</v>
      </c>
      <c r="C46" s="267">
        <v>1500</v>
      </c>
      <c r="D46" s="267">
        <v>0</v>
      </c>
      <c r="E46" s="267">
        <v>1500</v>
      </c>
      <c r="F46" s="267">
        <v>0</v>
      </c>
      <c r="G46" s="259">
        <f t="shared" si="0"/>
        <v>3000</v>
      </c>
      <c r="H46" s="260" t="s">
        <v>609</v>
      </c>
    </row>
    <row r="47" spans="1:8" s="260" customFormat="1" ht="13.5" thickBot="1" x14ac:dyDescent="0.25">
      <c r="A47" s="266" t="s">
        <v>467</v>
      </c>
      <c r="B47" s="265">
        <v>38454</v>
      </c>
      <c r="C47" s="267">
        <v>0</v>
      </c>
      <c r="D47" s="267">
        <v>300</v>
      </c>
      <c r="E47" s="267">
        <v>0</v>
      </c>
      <c r="F47" s="267">
        <v>0</v>
      </c>
      <c r="G47" s="259">
        <f t="shared" si="0"/>
        <v>300</v>
      </c>
      <c r="H47" s="260" t="s">
        <v>666</v>
      </c>
    </row>
    <row r="48" spans="1:8" s="260" customFormat="1" ht="13.5" thickBot="1" x14ac:dyDescent="0.25">
      <c r="A48" s="266" t="s">
        <v>544</v>
      </c>
      <c r="B48" s="265">
        <v>38454</v>
      </c>
      <c r="C48" s="267">
        <v>0</v>
      </c>
      <c r="D48" s="267">
        <v>0</v>
      </c>
      <c r="E48" s="267">
        <v>0</v>
      </c>
      <c r="F48" s="267">
        <v>7500</v>
      </c>
      <c r="G48" s="259">
        <f t="shared" si="0"/>
        <v>7500</v>
      </c>
      <c r="H48" s="260" t="s">
        <v>253</v>
      </c>
    </row>
    <row r="49" spans="1:8" s="260" customFormat="1" ht="13.5" thickBot="1" x14ac:dyDescent="0.25">
      <c r="A49" s="266" t="s">
        <v>511</v>
      </c>
      <c r="B49" s="265">
        <v>38489</v>
      </c>
      <c r="C49" s="267">
        <v>5000</v>
      </c>
      <c r="D49" s="267">
        <v>0</v>
      </c>
      <c r="E49" s="267">
        <v>0</v>
      </c>
      <c r="F49" s="267">
        <v>0</v>
      </c>
      <c r="G49" s="259">
        <f t="shared" si="0"/>
        <v>5000</v>
      </c>
      <c r="H49" s="260" t="s">
        <v>252</v>
      </c>
    </row>
    <row r="50" spans="1:8" s="260" customFormat="1" ht="13.5" thickBot="1" x14ac:dyDescent="0.25">
      <c r="A50" s="275" t="s">
        <v>413</v>
      </c>
      <c r="B50" s="276">
        <v>38489</v>
      </c>
      <c r="C50" s="277">
        <v>0</v>
      </c>
      <c r="D50" s="277">
        <v>3000</v>
      </c>
      <c r="E50" s="277">
        <v>2000</v>
      </c>
      <c r="F50" s="277">
        <v>0</v>
      </c>
      <c r="G50" s="259">
        <f t="shared" si="0"/>
        <v>5000</v>
      </c>
      <c r="H50" s="260" t="s">
        <v>667</v>
      </c>
    </row>
    <row r="51" spans="1:8" s="4" customFormat="1" ht="13.5" thickBot="1" x14ac:dyDescent="0.25">
      <c r="A51" s="273" t="s">
        <v>473</v>
      </c>
      <c r="B51" s="274">
        <v>38496</v>
      </c>
      <c r="C51" s="97"/>
      <c r="D51" s="97">
        <v>3000</v>
      </c>
      <c r="E51" s="97"/>
      <c r="F51" s="97"/>
      <c r="G51" s="252">
        <f t="shared" si="0"/>
        <v>3000</v>
      </c>
      <c r="H51" s="4" t="s">
        <v>551</v>
      </c>
    </row>
    <row r="52" spans="1:8" s="4" customFormat="1" ht="13.5" thickBot="1" x14ac:dyDescent="0.25">
      <c r="A52" s="273" t="s">
        <v>131</v>
      </c>
      <c r="B52" s="274">
        <v>38531</v>
      </c>
      <c r="C52" s="97">
        <v>0</v>
      </c>
      <c r="D52" s="97">
        <v>2500</v>
      </c>
      <c r="E52" s="97">
        <v>0</v>
      </c>
      <c r="F52" s="97">
        <v>0</v>
      </c>
      <c r="G52" s="252">
        <f t="shared" si="0"/>
        <v>2500</v>
      </c>
      <c r="H52" s="4" t="s">
        <v>251</v>
      </c>
    </row>
    <row r="53" spans="1:8" s="4" customFormat="1" ht="13.5" thickBot="1" x14ac:dyDescent="0.25">
      <c r="A53" s="253" t="s">
        <v>733</v>
      </c>
      <c r="B53" s="254"/>
      <c r="C53" s="255">
        <v>0</v>
      </c>
      <c r="D53" s="98">
        <v>0</v>
      </c>
      <c r="E53" s="98">
        <v>1000</v>
      </c>
      <c r="F53" s="98">
        <v>0</v>
      </c>
      <c r="G53" s="252">
        <f t="shared" si="0"/>
        <v>1000</v>
      </c>
    </row>
    <row r="54" spans="1:8" s="4" customFormat="1" x14ac:dyDescent="0.2">
      <c r="A54" s="4" t="s">
        <v>390</v>
      </c>
      <c r="C54" s="9">
        <f>SUM(C5:C53)</f>
        <v>53262.8</v>
      </c>
      <c r="D54" s="9">
        <f>SUM(D5:D53)</f>
        <v>38320</v>
      </c>
      <c r="E54" s="9">
        <f>SUM(E5:E53)</f>
        <v>36724.770000000004</v>
      </c>
      <c r="F54" s="9">
        <f>SUM(F5:F53)</f>
        <v>16000</v>
      </c>
      <c r="G54" s="9">
        <f>SUM(G5:G53)</f>
        <v>144307.57</v>
      </c>
      <c r="H54"/>
    </row>
    <row r="55" spans="1:8" s="4" customFormat="1" x14ac:dyDescent="0.2">
      <c r="C55" s="9"/>
      <c r="D55" s="9"/>
      <c r="E55" s="9"/>
      <c r="F55" s="9"/>
      <c r="G55" s="9"/>
      <c r="H55"/>
    </row>
    <row r="56" spans="1:8" ht="13.5" thickBot="1" x14ac:dyDescent="0.25">
      <c r="C56" s="5" t="s">
        <v>509</v>
      </c>
      <c r="D56" s="5" t="s">
        <v>397</v>
      </c>
      <c r="E56" s="5" t="s">
        <v>398</v>
      </c>
      <c r="F56" s="5"/>
      <c r="G56" s="5" t="s">
        <v>400</v>
      </c>
    </row>
    <row r="57" spans="1:8" x14ac:dyDescent="0.2">
      <c r="A57" s="45" t="s">
        <v>391</v>
      </c>
      <c r="B57" s="46"/>
      <c r="C57" s="19">
        <v>17796.62</v>
      </c>
      <c r="D57" s="19">
        <v>2560.42</v>
      </c>
      <c r="E57" s="16">
        <v>8296.27</v>
      </c>
      <c r="F57" s="16">
        <v>0</v>
      </c>
      <c r="G57" s="26">
        <f>SUM(C57:E57)</f>
        <v>28653.31</v>
      </c>
    </row>
    <row r="58" spans="1:8" ht="13.5" thickBot="1" x14ac:dyDescent="0.25">
      <c r="A58" s="47" t="s">
        <v>408</v>
      </c>
      <c r="B58" s="48"/>
      <c r="C58" s="20">
        <v>50000</v>
      </c>
      <c r="D58" s="20">
        <v>50000</v>
      </c>
      <c r="E58" s="18">
        <v>50000</v>
      </c>
      <c r="F58" s="18">
        <v>0</v>
      </c>
      <c r="G58" s="27">
        <f>SUM(C58:E58)</f>
        <v>150000</v>
      </c>
    </row>
    <row r="59" spans="1:8" s="4" customFormat="1" x14ac:dyDescent="0.2">
      <c r="A59" s="4" t="s">
        <v>409</v>
      </c>
      <c r="C59" s="10">
        <f>SUM(C57:C58)</f>
        <v>67796.62</v>
      </c>
      <c r="D59" s="10">
        <f>SUM(D57:D58)</f>
        <v>52560.42</v>
      </c>
      <c r="E59" s="10">
        <f>SUM(E57:E58)</f>
        <v>58296.270000000004</v>
      </c>
      <c r="F59" s="10">
        <f>SUM(F57:F58)</f>
        <v>0</v>
      </c>
      <c r="G59" s="10">
        <f>SUM(C59:E59)</f>
        <v>178653.31</v>
      </c>
      <c r="H59"/>
    </row>
    <row r="60" spans="1:8" ht="13.5" thickBot="1" x14ac:dyDescent="0.25">
      <c r="A60" s="2"/>
      <c r="B60" s="3"/>
      <c r="C60" s="8"/>
      <c r="D60" s="8"/>
      <c r="E60" s="8"/>
      <c r="F60" s="8"/>
      <c r="G60" s="8"/>
    </row>
    <row r="61" spans="1:8" s="6" customFormat="1" ht="16.5" thickBot="1" x14ac:dyDescent="0.3">
      <c r="A61" s="33" t="s">
        <v>410</v>
      </c>
      <c r="C61" s="14">
        <f>SUM(C59-C54)</f>
        <v>14533.819999999992</v>
      </c>
      <c r="D61" s="14">
        <f>SUM(D59-D54)</f>
        <v>14240.419999999998</v>
      </c>
      <c r="E61" s="14">
        <f>SUM(E59-E54)</f>
        <v>21571.5</v>
      </c>
      <c r="F61" s="14">
        <f>SUM(F59-F54)</f>
        <v>-16000</v>
      </c>
      <c r="G61" s="28">
        <f>SUM(C61:E61)</f>
        <v>50345.739999999991</v>
      </c>
      <c r="H61"/>
    </row>
    <row r="62" spans="1:8" s="4" customFormat="1" x14ac:dyDescent="0.2">
      <c r="A62" s="34" t="s">
        <v>416</v>
      </c>
      <c r="C62" s="11">
        <f>SUM(C61/C59)</f>
        <v>0.21437381391579688</v>
      </c>
      <c r="D62" s="11">
        <f>SUM(D61/D59)</f>
        <v>0.27093428857684165</v>
      </c>
      <c r="E62" s="11">
        <f>SUM(E61/E59)</f>
        <v>0.37003225077693647</v>
      </c>
      <c r="F62" s="11" t="e">
        <f>SUM(F61/F59)</f>
        <v>#DIV/0!</v>
      </c>
      <c r="G62" s="11">
        <f>SUM(G61/G59)</f>
        <v>0.28180692537966406</v>
      </c>
      <c r="H62"/>
    </row>
    <row r="63" spans="1:8" x14ac:dyDescent="0.2">
      <c r="C63" s="7"/>
      <c r="D63" s="7"/>
      <c r="E63" s="7"/>
      <c r="F63" s="7"/>
      <c r="G63" s="7"/>
    </row>
    <row r="65" spans="1:4" x14ac:dyDescent="0.2">
      <c r="A65" s="63"/>
      <c r="B65" s="65"/>
      <c r="C65" s="64"/>
      <c r="D65" s="66"/>
    </row>
    <row r="66" spans="1:4" x14ac:dyDescent="0.2">
      <c r="A66" s="65"/>
      <c r="B66" s="64"/>
      <c r="C66" s="66"/>
      <c r="D66" s="66"/>
    </row>
    <row r="67" spans="1:4" x14ac:dyDescent="0.2">
      <c r="A67" s="65"/>
      <c r="B67" s="64"/>
      <c r="C67" s="66"/>
      <c r="D67" s="66"/>
    </row>
    <row r="68" spans="1:4" x14ac:dyDescent="0.2">
      <c r="A68" s="65"/>
      <c r="B68" s="64"/>
      <c r="C68" s="66"/>
    </row>
    <row r="69" spans="1:4" x14ac:dyDescent="0.2">
      <c r="A69" s="65"/>
      <c r="B69" s="64"/>
      <c r="C69" s="66"/>
    </row>
    <row r="70" spans="1:4" x14ac:dyDescent="0.2">
      <c r="A70" s="65"/>
      <c r="B70" s="64"/>
      <c r="C70" s="66"/>
    </row>
    <row r="71" spans="1:4" x14ac:dyDescent="0.2">
      <c r="A71" s="65"/>
      <c r="B71" s="64"/>
      <c r="C71" s="66"/>
    </row>
    <row r="72" spans="1:4" x14ac:dyDescent="0.2">
      <c r="A72" s="65"/>
      <c r="B72" s="64"/>
      <c r="C72" s="66"/>
    </row>
    <row r="73" spans="1:4" x14ac:dyDescent="0.2">
      <c r="A73" s="65"/>
      <c r="B73" s="64"/>
      <c r="C73" s="66"/>
    </row>
    <row r="74" spans="1:4" x14ac:dyDescent="0.2">
      <c r="A74" s="65"/>
      <c r="B74" s="64"/>
      <c r="C74" s="66"/>
    </row>
    <row r="75" spans="1:4" x14ac:dyDescent="0.2">
      <c r="A75" s="65"/>
      <c r="B75" s="64"/>
      <c r="C75" s="66"/>
    </row>
    <row r="76" spans="1:4" x14ac:dyDescent="0.2">
      <c r="A76" s="65"/>
      <c r="B76" s="64"/>
      <c r="C76" s="66"/>
    </row>
    <row r="77" spans="1:4" x14ac:dyDescent="0.2">
      <c r="A77" s="65"/>
      <c r="B77" s="64"/>
      <c r="C77" s="66"/>
    </row>
    <row r="78" spans="1:4" x14ac:dyDescent="0.2">
      <c r="A78" s="65"/>
      <c r="B78" s="64"/>
      <c r="C78" s="66"/>
    </row>
    <row r="79" spans="1:4" x14ac:dyDescent="0.2">
      <c r="A79" s="65"/>
      <c r="B79" s="64"/>
      <c r="C79" s="66"/>
    </row>
    <row r="80" spans="1:4" x14ac:dyDescent="0.2">
      <c r="A80" s="65"/>
      <c r="B80" s="64"/>
      <c r="C80" s="66"/>
    </row>
    <row r="81" spans="1:3" x14ac:dyDescent="0.2">
      <c r="A81" s="65"/>
      <c r="B81" s="64"/>
      <c r="C81" s="66"/>
    </row>
    <row r="82" spans="1:3" x14ac:dyDescent="0.2">
      <c r="A82" s="65"/>
      <c r="B82" s="64"/>
      <c r="C82" s="66"/>
    </row>
  </sheetData>
  <mergeCells count="1">
    <mergeCell ref="A1:G1"/>
  </mergeCells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B54" workbookViewId="0">
      <selection activeCell="J71" sqref="J71"/>
    </sheetView>
  </sheetViews>
  <sheetFormatPr defaultRowHeight="12.75" x14ac:dyDescent="0.2"/>
  <cols>
    <col min="1" max="1" width="50.28515625" customWidth="1"/>
    <col min="2" max="2" width="11.5703125" customWidth="1"/>
    <col min="3" max="3" width="14.28515625" bestFit="1" customWidth="1"/>
    <col min="4" max="4" width="14.28515625" customWidth="1"/>
    <col min="5" max="6" width="14.28515625" bestFit="1" customWidth="1"/>
    <col min="7" max="7" width="14.28515625" customWidth="1"/>
    <col min="8" max="8" width="15.5703125" bestFit="1" customWidth="1"/>
    <col min="10" max="10" width="12.28515625" bestFit="1" customWidth="1"/>
  </cols>
  <sheetData>
    <row r="1" spans="1:9" ht="23.25" x14ac:dyDescent="0.35">
      <c r="A1" s="313" t="s">
        <v>621</v>
      </c>
      <c r="B1" s="313"/>
      <c r="C1" s="313"/>
      <c r="D1" s="313"/>
      <c r="E1" s="313"/>
      <c r="F1" s="313"/>
      <c r="G1" s="313"/>
      <c r="H1" s="313"/>
    </row>
    <row r="2" spans="1:9" s="32" customFormat="1" x14ac:dyDescent="0.2">
      <c r="A2" s="31"/>
      <c r="C2" s="31"/>
      <c r="D2" s="31"/>
      <c r="E2" s="31"/>
      <c r="F2" s="31"/>
      <c r="G2" s="31"/>
      <c r="H2" s="31"/>
    </row>
    <row r="4" spans="1:9" ht="13.5" thickBot="1" x14ac:dyDescent="0.25">
      <c r="A4" s="4" t="s">
        <v>399</v>
      </c>
      <c r="B4" s="5" t="s">
        <v>389</v>
      </c>
      <c r="C4" s="5" t="s">
        <v>420</v>
      </c>
      <c r="D4" s="5" t="s">
        <v>509</v>
      </c>
      <c r="E4" s="5" t="s">
        <v>397</v>
      </c>
      <c r="F4" s="5" t="s">
        <v>398</v>
      </c>
      <c r="G4" s="5" t="s">
        <v>195</v>
      </c>
      <c r="H4" s="5" t="s">
        <v>400</v>
      </c>
    </row>
    <row r="5" spans="1:9" x14ac:dyDescent="0.2">
      <c r="A5" s="38" t="s">
        <v>510</v>
      </c>
      <c r="B5" s="39">
        <v>38541</v>
      </c>
      <c r="C5" s="53"/>
      <c r="D5" s="16">
        <v>5500</v>
      </c>
      <c r="E5" s="16">
        <v>0</v>
      </c>
      <c r="F5" s="19">
        <v>5500</v>
      </c>
      <c r="G5" s="19">
        <v>0</v>
      </c>
      <c r="H5" s="21">
        <f>SUM(C5:G5)</f>
        <v>11000</v>
      </c>
      <c r="I5" t="s">
        <v>516</v>
      </c>
    </row>
    <row r="6" spans="1:9" x14ac:dyDescent="0.2">
      <c r="A6" s="56" t="s">
        <v>511</v>
      </c>
      <c r="B6" s="57">
        <v>38546</v>
      </c>
      <c r="C6" s="54"/>
      <c r="D6" s="37">
        <v>5000</v>
      </c>
      <c r="E6" s="37">
        <v>0</v>
      </c>
      <c r="F6" s="104">
        <v>0</v>
      </c>
      <c r="G6" s="105">
        <v>0</v>
      </c>
      <c r="H6" s="22">
        <f t="shared" ref="H6:H67" si="0">SUM(C6:G6)</f>
        <v>5000</v>
      </c>
      <c r="I6" t="s">
        <v>517</v>
      </c>
    </row>
    <row r="7" spans="1:9" x14ac:dyDescent="0.2">
      <c r="A7" s="56" t="s">
        <v>555</v>
      </c>
      <c r="B7" s="57">
        <v>38546</v>
      </c>
      <c r="C7" s="54"/>
      <c r="D7" s="37">
        <v>0</v>
      </c>
      <c r="E7" s="37">
        <v>2000</v>
      </c>
      <c r="F7" s="104">
        <v>2000</v>
      </c>
      <c r="G7" s="105">
        <v>0</v>
      </c>
      <c r="H7" s="22">
        <f t="shared" si="0"/>
        <v>4000</v>
      </c>
      <c r="I7" t="s">
        <v>556</v>
      </c>
    </row>
    <row r="8" spans="1:9" x14ac:dyDescent="0.2">
      <c r="A8" s="56" t="s">
        <v>491</v>
      </c>
      <c r="B8" s="57">
        <v>38546</v>
      </c>
      <c r="C8" s="54"/>
      <c r="D8" s="37">
        <v>1000</v>
      </c>
      <c r="E8" s="37">
        <v>0</v>
      </c>
      <c r="F8" s="104">
        <v>0</v>
      </c>
      <c r="G8" s="105">
        <v>0</v>
      </c>
      <c r="H8" s="22">
        <f t="shared" si="0"/>
        <v>1000</v>
      </c>
      <c r="I8" t="s">
        <v>518</v>
      </c>
    </row>
    <row r="9" spans="1:9" x14ac:dyDescent="0.2">
      <c r="A9" s="56" t="s">
        <v>562</v>
      </c>
      <c r="B9" s="57">
        <v>38546</v>
      </c>
      <c r="C9" s="54"/>
      <c r="D9" s="37">
        <v>0</v>
      </c>
      <c r="E9" s="37">
        <v>0</v>
      </c>
      <c r="F9" s="104">
        <v>5000</v>
      </c>
      <c r="G9" s="105">
        <v>0</v>
      </c>
      <c r="H9" s="22">
        <f t="shared" si="0"/>
        <v>5000</v>
      </c>
      <c r="I9" t="s">
        <v>444</v>
      </c>
    </row>
    <row r="10" spans="1:9" x14ac:dyDescent="0.2">
      <c r="A10" s="40" t="s">
        <v>425</v>
      </c>
      <c r="B10" s="41">
        <v>38560</v>
      </c>
      <c r="C10" s="54"/>
      <c r="D10" s="37">
        <v>5000</v>
      </c>
      <c r="E10" s="37">
        <v>0</v>
      </c>
      <c r="F10" s="104">
        <v>0</v>
      </c>
      <c r="G10" s="105">
        <v>0</v>
      </c>
      <c r="H10" s="22">
        <f t="shared" si="0"/>
        <v>5000</v>
      </c>
      <c r="I10" t="s">
        <v>518</v>
      </c>
    </row>
    <row r="11" spans="1:9" x14ac:dyDescent="0.2">
      <c r="A11" s="40" t="s">
        <v>554</v>
      </c>
      <c r="B11" s="41">
        <v>38565</v>
      </c>
      <c r="C11" s="54"/>
      <c r="D11" s="37">
        <v>0</v>
      </c>
      <c r="E11" s="37">
        <v>1000</v>
      </c>
      <c r="F11" s="104">
        <v>1000</v>
      </c>
      <c r="G11" s="105">
        <v>0</v>
      </c>
      <c r="H11" s="22">
        <f t="shared" si="0"/>
        <v>2000</v>
      </c>
      <c r="I11" t="s">
        <v>574</v>
      </c>
    </row>
    <row r="12" spans="1:9" x14ac:dyDescent="0.2">
      <c r="A12" s="56" t="s">
        <v>511</v>
      </c>
      <c r="B12" s="41">
        <v>38572</v>
      </c>
      <c r="C12" s="54"/>
      <c r="D12" s="37">
        <v>0</v>
      </c>
      <c r="E12" s="37">
        <v>0</v>
      </c>
      <c r="F12" s="104">
        <v>13500</v>
      </c>
      <c r="G12" s="105">
        <v>0</v>
      </c>
      <c r="H12" s="22">
        <f t="shared" si="0"/>
        <v>13500</v>
      </c>
      <c r="I12" t="s">
        <v>575</v>
      </c>
    </row>
    <row r="13" spans="1:9" x14ac:dyDescent="0.2">
      <c r="A13" s="40" t="s">
        <v>541</v>
      </c>
      <c r="B13" s="41">
        <v>38580</v>
      </c>
      <c r="C13" s="54"/>
      <c r="D13" s="37">
        <v>0</v>
      </c>
      <c r="E13" s="37">
        <v>825</v>
      </c>
      <c r="F13" s="104">
        <v>825</v>
      </c>
      <c r="G13" s="105">
        <v>0</v>
      </c>
      <c r="H13" s="22">
        <f t="shared" si="0"/>
        <v>1650</v>
      </c>
      <c r="I13" t="s">
        <v>404</v>
      </c>
    </row>
    <row r="14" spans="1:9" x14ac:dyDescent="0.2">
      <c r="A14" s="40" t="s">
        <v>415</v>
      </c>
      <c r="B14" s="41">
        <v>38580</v>
      </c>
      <c r="C14" s="54"/>
      <c r="D14" s="37">
        <v>0</v>
      </c>
      <c r="E14" s="37">
        <v>10000</v>
      </c>
      <c r="F14" s="104">
        <v>0</v>
      </c>
      <c r="G14" s="105">
        <v>0</v>
      </c>
      <c r="H14" s="22">
        <f t="shared" si="0"/>
        <v>10000</v>
      </c>
      <c r="I14" t="s">
        <v>557</v>
      </c>
    </row>
    <row r="15" spans="1:9" x14ac:dyDescent="0.2">
      <c r="A15" s="40" t="s">
        <v>494</v>
      </c>
      <c r="B15" s="41">
        <v>38580</v>
      </c>
      <c r="C15" s="54"/>
      <c r="D15" s="37">
        <v>0</v>
      </c>
      <c r="E15" s="37">
        <v>825</v>
      </c>
      <c r="F15" s="104">
        <v>825</v>
      </c>
      <c r="G15" s="105">
        <v>0</v>
      </c>
      <c r="H15" s="22">
        <f t="shared" si="0"/>
        <v>1650</v>
      </c>
      <c r="I15" t="s">
        <v>403</v>
      </c>
    </row>
    <row r="16" spans="1:9" x14ac:dyDescent="0.2">
      <c r="A16" s="40" t="s">
        <v>558</v>
      </c>
      <c r="B16" s="41">
        <v>38593</v>
      </c>
      <c r="C16" s="54"/>
      <c r="D16" s="37">
        <v>0</v>
      </c>
      <c r="E16" s="37">
        <v>2500</v>
      </c>
      <c r="F16" s="104">
        <v>0</v>
      </c>
      <c r="G16" s="105">
        <v>0</v>
      </c>
      <c r="H16" s="22">
        <f t="shared" si="0"/>
        <v>2500</v>
      </c>
      <c r="I16" t="s">
        <v>559</v>
      </c>
    </row>
    <row r="17" spans="1:9" x14ac:dyDescent="0.2">
      <c r="A17" s="40" t="s">
        <v>512</v>
      </c>
      <c r="B17" s="41">
        <v>38602</v>
      </c>
      <c r="C17" s="55"/>
      <c r="D17" s="17">
        <v>3000</v>
      </c>
      <c r="E17" s="17">
        <v>0</v>
      </c>
      <c r="F17" s="105">
        <v>0</v>
      </c>
      <c r="G17" s="105">
        <v>0</v>
      </c>
      <c r="H17" s="22">
        <f t="shared" si="0"/>
        <v>3000</v>
      </c>
      <c r="I17" t="s">
        <v>519</v>
      </c>
    </row>
    <row r="18" spans="1:9" x14ac:dyDescent="0.2">
      <c r="A18" s="40" t="s">
        <v>393</v>
      </c>
      <c r="B18" s="41">
        <v>38602</v>
      </c>
      <c r="C18" s="55"/>
      <c r="D18" s="17">
        <v>5000</v>
      </c>
      <c r="E18" s="17">
        <v>0</v>
      </c>
      <c r="F18" s="105">
        <v>0</v>
      </c>
      <c r="G18" s="105">
        <v>0</v>
      </c>
      <c r="H18" s="22">
        <f t="shared" si="0"/>
        <v>5000</v>
      </c>
      <c r="I18" t="s">
        <v>520</v>
      </c>
    </row>
    <row r="19" spans="1:9" x14ac:dyDescent="0.2">
      <c r="A19" s="40" t="s">
        <v>513</v>
      </c>
      <c r="B19" s="41">
        <v>38602</v>
      </c>
      <c r="C19" s="55"/>
      <c r="D19" s="17">
        <v>3000</v>
      </c>
      <c r="E19" s="17">
        <v>0</v>
      </c>
      <c r="F19" s="105">
        <v>0</v>
      </c>
      <c r="G19" s="105">
        <v>0</v>
      </c>
      <c r="H19" s="22">
        <f t="shared" si="0"/>
        <v>3000</v>
      </c>
      <c r="I19" t="s">
        <v>521</v>
      </c>
    </row>
    <row r="20" spans="1:9" x14ac:dyDescent="0.2">
      <c r="A20" s="40" t="s">
        <v>560</v>
      </c>
      <c r="B20" s="41">
        <v>38602</v>
      </c>
      <c r="C20" s="55"/>
      <c r="D20" s="17">
        <v>0</v>
      </c>
      <c r="E20" s="17">
        <v>2000</v>
      </c>
      <c r="F20" s="105">
        <v>2000</v>
      </c>
      <c r="G20" s="105">
        <v>0</v>
      </c>
      <c r="H20" s="22">
        <f t="shared" si="0"/>
        <v>4000</v>
      </c>
      <c r="I20" t="s">
        <v>561</v>
      </c>
    </row>
    <row r="21" spans="1:9" x14ac:dyDescent="0.2">
      <c r="A21" s="40" t="s">
        <v>562</v>
      </c>
      <c r="B21" s="41">
        <v>38602</v>
      </c>
      <c r="C21" s="55"/>
      <c r="D21" s="17">
        <v>0</v>
      </c>
      <c r="E21" s="17">
        <v>10000</v>
      </c>
      <c r="F21" s="105">
        <v>5000</v>
      </c>
      <c r="G21" s="105">
        <v>0</v>
      </c>
      <c r="H21" s="22">
        <f t="shared" si="0"/>
        <v>15000</v>
      </c>
      <c r="I21" t="s">
        <v>563</v>
      </c>
    </row>
    <row r="22" spans="1:9" x14ac:dyDescent="0.2">
      <c r="A22" s="40" t="s">
        <v>564</v>
      </c>
      <c r="B22" s="41">
        <v>38602</v>
      </c>
      <c r="C22" s="55"/>
      <c r="D22" s="17">
        <v>0</v>
      </c>
      <c r="E22" s="17">
        <v>5000</v>
      </c>
      <c r="F22" s="105"/>
      <c r="G22" s="105">
        <v>0</v>
      </c>
      <c r="H22" s="22">
        <f t="shared" si="0"/>
        <v>5000</v>
      </c>
      <c r="I22" t="s">
        <v>565</v>
      </c>
    </row>
    <row r="23" spans="1:9" x14ac:dyDescent="0.2">
      <c r="A23" s="40" t="s">
        <v>514</v>
      </c>
      <c r="B23" s="41">
        <v>38615</v>
      </c>
      <c r="C23" s="55"/>
      <c r="D23" s="17">
        <v>5000</v>
      </c>
      <c r="E23" s="17"/>
      <c r="F23" s="105"/>
      <c r="G23" s="105">
        <v>0</v>
      </c>
      <c r="H23" s="22">
        <f t="shared" si="0"/>
        <v>5000</v>
      </c>
      <c r="I23" t="s">
        <v>530</v>
      </c>
    </row>
    <row r="24" spans="1:9" x14ac:dyDescent="0.2">
      <c r="A24" s="40" t="s">
        <v>452</v>
      </c>
      <c r="B24" s="41">
        <v>38615</v>
      </c>
      <c r="C24" s="55"/>
      <c r="D24" s="17">
        <v>2000</v>
      </c>
      <c r="E24" s="17"/>
      <c r="F24" s="105"/>
      <c r="G24" s="105">
        <v>0</v>
      </c>
      <c r="H24" s="22">
        <f t="shared" si="0"/>
        <v>2000</v>
      </c>
      <c r="I24" t="s">
        <v>453</v>
      </c>
    </row>
    <row r="25" spans="1:9" x14ac:dyDescent="0.2">
      <c r="A25" s="40" t="s">
        <v>423</v>
      </c>
      <c r="B25" s="41">
        <v>38615</v>
      </c>
      <c r="C25" s="55"/>
      <c r="D25" s="17">
        <v>500</v>
      </c>
      <c r="E25" s="17">
        <v>500</v>
      </c>
      <c r="F25" s="105">
        <v>500</v>
      </c>
      <c r="G25" s="105">
        <v>0</v>
      </c>
      <c r="H25" s="22">
        <f t="shared" si="0"/>
        <v>1500</v>
      </c>
      <c r="I25" t="s">
        <v>499</v>
      </c>
    </row>
    <row r="26" spans="1:9" x14ac:dyDescent="0.2">
      <c r="A26" s="40" t="s">
        <v>566</v>
      </c>
      <c r="B26" s="41">
        <v>38615</v>
      </c>
      <c r="C26" s="55"/>
      <c r="D26" s="17">
        <v>0</v>
      </c>
      <c r="E26" s="17">
        <v>3250</v>
      </c>
      <c r="F26" s="105">
        <v>3250</v>
      </c>
      <c r="G26" s="105">
        <v>0</v>
      </c>
      <c r="H26" s="22">
        <f t="shared" si="0"/>
        <v>6500</v>
      </c>
      <c r="I26" t="s">
        <v>567</v>
      </c>
    </row>
    <row r="27" spans="1:9" x14ac:dyDescent="0.2">
      <c r="A27" s="40" t="s">
        <v>394</v>
      </c>
      <c r="B27" s="41">
        <v>38615</v>
      </c>
      <c r="C27" s="55"/>
      <c r="D27" s="17">
        <v>0</v>
      </c>
      <c r="E27" s="17">
        <v>0</v>
      </c>
      <c r="F27" s="105">
        <v>3785</v>
      </c>
      <c r="G27" s="105">
        <v>0</v>
      </c>
      <c r="H27" s="22">
        <f t="shared" si="0"/>
        <v>3785</v>
      </c>
      <c r="I27" t="s">
        <v>576</v>
      </c>
    </row>
    <row r="28" spans="1:9" x14ac:dyDescent="0.2">
      <c r="A28" s="40" t="s">
        <v>515</v>
      </c>
      <c r="B28" s="41">
        <v>38621</v>
      </c>
      <c r="C28" s="55"/>
      <c r="D28" s="17">
        <v>1000</v>
      </c>
      <c r="E28" s="17">
        <v>1000</v>
      </c>
      <c r="F28" s="105">
        <v>1000</v>
      </c>
      <c r="G28" s="105">
        <v>0</v>
      </c>
      <c r="H28" s="22">
        <f t="shared" si="0"/>
        <v>3000</v>
      </c>
      <c r="I28" t="s">
        <v>531</v>
      </c>
    </row>
    <row r="29" spans="1:9" x14ac:dyDescent="0.2">
      <c r="A29" s="40" t="s">
        <v>568</v>
      </c>
      <c r="B29" s="41">
        <v>38621</v>
      </c>
      <c r="C29" s="55"/>
      <c r="D29" s="17">
        <v>0</v>
      </c>
      <c r="E29" s="17">
        <v>5000</v>
      </c>
      <c r="F29" s="105">
        <v>0</v>
      </c>
      <c r="G29" s="105">
        <v>0</v>
      </c>
      <c r="H29" s="22">
        <f t="shared" si="0"/>
        <v>5000</v>
      </c>
      <c r="I29" t="s">
        <v>569</v>
      </c>
    </row>
    <row r="30" spans="1:9" x14ac:dyDescent="0.2">
      <c r="A30" s="40" t="s">
        <v>555</v>
      </c>
      <c r="B30" s="41">
        <v>38650</v>
      </c>
      <c r="C30" s="55"/>
      <c r="D30" s="17">
        <v>0</v>
      </c>
      <c r="E30" s="17">
        <v>2500</v>
      </c>
      <c r="F30" s="105">
        <v>500</v>
      </c>
      <c r="G30" s="105">
        <v>0</v>
      </c>
      <c r="H30" s="22">
        <f t="shared" si="0"/>
        <v>3000</v>
      </c>
      <c r="I30" t="s">
        <v>570</v>
      </c>
    </row>
    <row r="31" spans="1:9" x14ac:dyDescent="0.2">
      <c r="A31" s="40" t="s">
        <v>577</v>
      </c>
      <c r="B31" s="41">
        <v>38650</v>
      </c>
      <c r="C31" s="55"/>
      <c r="D31" s="17">
        <v>0</v>
      </c>
      <c r="E31" s="17">
        <v>0</v>
      </c>
      <c r="F31" s="105">
        <v>930</v>
      </c>
      <c r="G31" s="105">
        <v>0</v>
      </c>
      <c r="H31" s="22">
        <f t="shared" si="0"/>
        <v>930</v>
      </c>
      <c r="I31" t="s">
        <v>578</v>
      </c>
    </row>
    <row r="32" spans="1:9" x14ac:dyDescent="0.2">
      <c r="A32" s="40" t="s">
        <v>249</v>
      </c>
      <c r="B32" s="41">
        <v>38650</v>
      </c>
      <c r="C32" s="55"/>
      <c r="D32" s="17">
        <v>0</v>
      </c>
      <c r="E32" s="17">
        <v>0</v>
      </c>
      <c r="F32" s="105">
        <v>760</v>
      </c>
      <c r="G32" s="105">
        <v>0</v>
      </c>
      <c r="H32" s="22">
        <f t="shared" si="0"/>
        <v>760</v>
      </c>
      <c r="I32" t="s">
        <v>579</v>
      </c>
    </row>
    <row r="33" spans="1:9" x14ac:dyDescent="0.2">
      <c r="A33" s="40" t="s">
        <v>201</v>
      </c>
      <c r="B33" s="41">
        <v>38663</v>
      </c>
      <c r="C33" s="55"/>
      <c r="D33" s="17">
        <v>0</v>
      </c>
      <c r="E33" s="17">
        <v>2000</v>
      </c>
      <c r="F33" s="105">
        <v>4000</v>
      </c>
      <c r="G33" s="105">
        <v>0</v>
      </c>
      <c r="H33" s="22">
        <f t="shared" si="0"/>
        <v>6000</v>
      </c>
      <c r="I33" t="s">
        <v>571</v>
      </c>
    </row>
    <row r="34" spans="1:9" x14ac:dyDescent="0.2">
      <c r="A34" s="40" t="s">
        <v>248</v>
      </c>
      <c r="B34" s="41">
        <v>38663</v>
      </c>
      <c r="C34" s="55"/>
      <c r="D34" s="17">
        <v>0</v>
      </c>
      <c r="E34" s="17">
        <v>0</v>
      </c>
      <c r="F34" s="105">
        <v>500</v>
      </c>
      <c r="G34" s="105">
        <v>0</v>
      </c>
      <c r="H34" s="22">
        <f t="shared" si="0"/>
        <v>500</v>
      </c>
      <c r="I34" t="s">
        <v>580</v>
      </c>
    </row>
    <row r="35" spans="1:9" x14ac:dyDescent="0.2">
      <c r="A35" s="40" t="s">
        <v>648</v>
      </c>
      <c r="B35" s="41">
        <v>38698</v>
      </c>
      <c r="C35" s="55"/>
      <c r="D35" s="17">
        <v>0</v>
      </c>
      <c r="E35" s="17">
        <v>2000</v>
      </c>
      <c r="F35" s="105">
        <v>0</v>
      </c>
      <c r="G35" s="105">
        <v>0</v>
      </c>
      <c r="H35" s="22">
        <f t="shared" si="0"/>
        <v>2000</v>
      </c>
      <c r="I35" t="s">
        <v>572</v>
      </c>
    </row>
    <row r="36" spans="1:9" x14ac:dyDescent="0.2">
      <c r="A36" s="40" t="s">
        <v>440</v>
      </c>
      <c r="B36" s="41">
        <v>38706</v>
      </c>
      <c r="C36" s="17">
        <v>550</v>
      </c>
      <c r="D36" s="55"/>
      <c r="E36" s="17">
        <v>0</v>
      </c>
      <c r="F36" s="105">
        <v>500</v>
      </c>
      <c r="G36" s="105">
        <v>0</v>
      </c>
      <c r="H36" s="22">
        <f t="shared" si="0"/>
        <v>1050</v>
      </c>
      <c r="I36" t="s">
        <v>250</v>
      </c>
    </row>
    <row r="37" spans="1:9" x14ac:dyDescent="0.2">
      <c r="A37" s="40" t="s">
        <v>581</v>
      </c>
      <c r="B37" s="41">
        <v>38706</v>
      </c>
      <c r="C37" s="17">
        <v>0</v>
      </c>
      <c r="D37" s="55"/>
      <c r="E37" s="17">
        <v>0</v>
      </c>
      <c r="F37" s="105">
        <v>1200</v>
      </c>
      <c r="G37" s="105">
        <v>0</v>
      </c>
      <c r="H37" s="22">
        <f t="shared" si="0"/>
        <v>1200</v>
      </c>
      <c r="I37" t="s">
        <v>582</v>
      </c>
    </row>
    <row r="38" spans="1:9" x14ac:dyDescent="0.2">
      <c r="A38" s="40" t="s">
        <v>411</v>
      </c>
      <c r="B38" s="41">
        <v>38720</v>
      </c>
      <c r="C38" s="17">
        <v>2250</v>
      </c>
      <c r="D38" s="55"/>
      <c r="E38" s="17">
        <v>2250</v>
      </c>
      <c r="F38" s="105">
        <v>0</v>
      </c>
      <c r="G38" s="105">
        <v>0</v>
      </c>
      <c r="H38" s="22">
        <f t="shared" si="0"/>
        <v>4500</v>
      </c>
      <c r="I38" t="s">
        <v>536</v>
      </c>
    </row>
    <row r="39" spans="1:9" x14ac:dyDescent="0.2">
      <c r="A39" s="40" t="s">
        <v>219</v>
      </c>
      <c r="B39" s="41">
        <v>38720</v>
      </c>
      <c r="C39" s="17">
        <v>0</v>
      </c>
      <c r="D39" s="55"/>
      <c r="E39" s="17">
        <v>0</v>
      </c>
      <c r="F39" s="105">
        <v>500</v>
      </c>
      <c r="G39" s="105">
        <v>0</v>
      </c>
      <c r="H39" s="22">
        <f t="shared" si="0"/>
        <v>500</v>
      </c>
      <c r="I39" t="s">
        <v>505</v>
      </c>
    </row>
    <row r="40" spans="1:9" x14ac:dyDescent="0.2">
      <c r="A40" s="40" t="s">
        <v>247</v>
      </c>
      <c r="B40" s="41">
        <v>38741</v>
      </c>
      <c r="C40" s="17">
        <v>666</v>
      </c>
      <c r="D40" s="55"/>
      <c r="E40" s="17">
        <v>666</v>
      </c>
      <c r="F40" s="105">
        <v>668</v>
      </c>
      <c r="G40" s="105">
        <v>0</v>
      </c>
      <c r="H40" s="22">
        <f t="shared" si="0"/>
        <v>2000</v>
      </c>
      <c r="I40" t="s">
        <v>246</v>
      </c>
    </row>
    <row r="41" spans="1:9" x14ac:dyDescent="0.2">
      <c r="A41" s="40" t="s">
        <v>62</v>
      </c>
      <c r="B41" s="41">
        <v>38748</v>
      </c>
      <c r="C41" s="17">
        <v>1250</v>
      </c>
      <c r="D41" s="55"/>
      <c r="E41" s="17">
        <v>1250</v>
      </c>
      <c r="F41" s="105">
        <v>0</v>
      </c>
      <c r="G41" s="105">
        <v>0</v>
      </c>
      <c r="H41" s="22">
        <f t="shared" si="0"/>
        <v>2500</v>
      </c>
      <c r="I41" t="s">
        <v>537</v>
      </c>
    </row>
    <row r="42" spans="1:9" x14ac:dyDescent="0.2">
      <c r="A42" s="40" t="s">
        <v>533</v>
      </c>
      <c r="B42" s="41">
        <v>38748</v>
      </c>
      <c r="C42" s="17">
        <v>1367</v>
      </c>
      <c r="D42" s="55"/>
      <c r="E42" s="17">
        <v>1366</v>
      </c>
      <c r="F42" s="105">
        <v>1367</v>
      </c>
      <c r="G42" s="105">
        <v>0</v>
      </c>
      <c r="H42" s="22">
        <f t="shared" si="0"/>
        <v>4100</v>
      </c>
      <c r="I42" t="s">
        <v>538</v>
      </c>
    </row>
    <row r="43" spans="1:9" x14ac:dyDescent="0.2">
      <c r="A43" s="40" t="s">
        <v>474</v>
      </c>
      <c r="B43" s="41">
        <v>38754</v>
      </c>
      <c r="C43" s="17">
        <v>2000</v>
      </c>
      <c r="D43" s="55"/>
      <c r="E43" s="17">
        <v>0</v>
      </c>
      <c r="F43" s="105">
        <v>0</v>
      </c>
      <c r="G43" s="105">
        <v>0</v>
      </c>
      <c r="H43" s="22">
        <f t="shared" si="0"/>
        <v>2000</v>
      </c>
    </row>
    <row r="44" spans="1:9" x14ac:dyDescent="0.2">
      <c r="A44" s="40" t="s">
        <v>532</v>
      </c>
      <c r="B44" s="41">
        <v>38776</v>
      </c>
      <c r="C44" s="17">
        <v>1000</v>
      </c>
      <c r="D44" s="55"/>
      <c r="E44" s="17">
        <v>2000</v>
      </c>
      <c r="F44" s="105">
        <v>0</v>
      </c>
      <c r="G44" s="105">
        <v>0</v>
      </c>
      <c r="H44" s="22">
        <f t="shared" si="0"/>
        <v>3000</v>
      </c>
      <c r="I44" t="s">
        <v>245</v>
      </c>
    </row>
    <row r="45" spans="1:9" x14ac:dyDescent="0.2">
      <c r="A45" s="40" t="s">
        <v>89</v>
      </c>
      <c r="B45" s="41">
        <v>38778</v>
      </c>
      <c r="C45" s="17">
        <v>500</v>
      </c>
      <c r="D45" s="55"/>
      <c r="E45" s="17">
        <v>0</v>
      </c>
      <c r="F45" s="105">
        <v>500</v>
      </c>
      <c r="G45" s="105">
        <v>0</v>
      </c>
      <c r="H45" s="22">
        <f t="shared" si="0"/>
        <v>1000</v>
      </c>
      <c r="I45" t="s">
        <v>539</v>
      </c>
    </row>
    <row r="46" spans="1:9" x14ac:dyDescent="0.2">
      <c r="A46" s="40" t="s">
        <v>423</v>
      </c>
      <c r="B46" s="41">
        <v>38778</v>
      </c>
      <c r="C46" s="17">
        <v>1000</v>
      </c>
      <c r="D46" s="55"/>
      <c r="E46" s="17">
        <v>0</v>
      </c>
      <c r="F46" s="105">
        <v>1000</v>
      </c>
      <c r="G46" s="105">
        <v>0</v>
      </c>
      <c r="H46" s="22">
        <f t="shared" si="0"/>
        <v>2000</v>
      </c>
      <c r="I46" t="s">
        <v>499</v>
      </c>
    </row>
    <row r="47" spans="1:9" x14ac:dyDescent="0.2">
      <c r="A47" s="40" t="s">
        <v>727</v>
      </c>
      <c r="B47" s="41">
        <v>38778</v>
      </c>
      <c r="C47" s="29">
        <v>0</v>
      </c>
      <c r="D47" s="51"/>
      <c r="E47" s="29">
        <v>0</v>
      </c>
      <c r="F47" s="106">
        <v>0</v>
      </c>
      <c r="G47" s="105">
        <v>1000</v>
      </c>
      <c r="H47" s="22">
        <f t="shared" si="0"/>
        <v>1000</v>
      </c>
      <c r="I47" t="s">
        <v>222</v>
      </c>
    </row>
    <row r="48" spans="1:9" x14ac:dyDescent="0.2">
      <c r="A48" s="40" t="s">
        <v>629</v>
      </c>
      <c r="B48" s="41">
        <v>38778</v>
      </c>
      <c r="C48" s="29">
        <v>0</v>
      </c>
      <c r="D48" s="51"/>
      <c r="E48" s="29">
        <v>0</v>
      </c>
      <c r="F48" s="106">
        <v>0</v>
      </c>
      <c r="G48" s="105">
        <v>6000</v>
      </c>
      <c r="H48" s="22">
        <f t="shared" si="0"/>
        <v>6000</v>
      </c>
      <c r="I48" t="s">
        <v>228</v>
      </c>
    </row>
    <row r="49" spans="1:9" x14ac:dyDescent="0.2">
      <c r="A49" s="40" t="s">
        <v>573</v>
      </c>
      <c r="B49" s="41">
        <v>38782</v>
      </c>
      <c r="C49" s="29">
        <v>0</v>
      </c>
      <c r="D49" s="51"/>
      <c r="E49" s="29">
        <v>1200</v>
      </c>
      <c r="F49" s="106">
        <v>0</v>
      </c>
      <c r="G49" s="105">
        <v>0</v>
      </c>
      <c r="H49" s="22">
        <f t="shared" si="0"/>
        <v>1200</v>
      </c>
      <c r="I49" t="s">
        <v>223</v>
      </c>
    </row>
    <row r="50" spans="1:9" x14ac:dyDescent="0.2">
      <c r="A50" s="40" t="s">
        <v>224</v>
      </c>
      <c r="B50" s="41">
        <v>38803</v>
      </c>
      <c r="C50" s="29">
        <v>1000</v>
      </c>
      <c r="D50" s="51"/>
      <c r="E50" s="29">
        <v>0</v>
      </c>
      <c r="F50" s="106">
        <v>0</v>
      </c>
      <c r="G50" s="105">
        <v>0</v>
      </c>
      <c r="H50" s="22">
        <f t="shared" si="0"/>
        <v>1000</v>
      </c>
      <c r="I50" t="s">
        <v>227</v>
      </c>
    </row>
    <row r="51" spans="1:9" x14ac:dyDescent="0.2">
      <c r="A51" s="40" t="s">
        <v>534</v>
      </c>
      <c r="B51" s="41">
        <v>38811</v>
      </c>
      <c r="C51" s="29">
        <v>1000</v>
      </c>
      <c r="D51" s="51"/>
      <c r="E51" s="29">
        <v>0</v>
      </c>
      <c r="F51" s="106">
        <v>0</v>
      </c>
      <c r="G51" s="105">
        <v>0</v>
      </c>
      <c r="H51" s="22">
        <f t="shared" si="0"/>
        <v>1000</v>
      </c>
      <c r="I51" t="s">
        <v>540</v>
      </c>
    </row>
    <row r="52" spans="1:9" x14ac:dyDescent="0.2">
      <c r="A52" s="40" t="s">
        <v>583</v>
      </c>
      <c r="B52" s="41">
        <v>38811</v>
      </c>
      <c r="C52" s="29">
        <v>0</v>
      </c>
      <c r="D52" s="51"/>
      <c r="E52" s="29">
        <v>0</v>
      </c>
      <c r="F52" s="106">
        <v>800</v>
      </c>
      <c r="G52" s="105">
        <v>0</v>
      </c>
      <c r="H52" s="22">
        <f t="shared" si="0"/>
        <v>800</v>
      </c>
      <c r="I52" t="s">
        <v>584</v>
      </c>
    </row>
    <row r="53" spans="1:9" x14ac:dyDescent="0.2">
      <c r="A53" s="40" t="s">
        <v>395</v>
      </c>
      <c r="B53" s="41">
        <v>38818</v>
      </c>
      <c r="C53" s="29">
        <v>1150</v>
      </c>
      <c r="D53" s="51"/>
      <c r="E53" s="29">
        <v>1150</v>
      </c>
      <c r="F53" s="106">
        <v>0</v>
      </c>
      <c r="G53" s="105">
        <v>0</v>
      </c>
      <c r="H53" s="22">
        <f t="shared" si="0"/>
        <v>2300</v>
      </c>
      <c r="I53" t="s">
        <v>631</v>
      </c>
    </row>
    <row r="54" spans="1:9" x14ac:dyDescent="0.2">
      <c r="A54" s="40" t="s">
        <v>566</v>
      </c>
      <c r="B54" s="41">
        <v>38825</v>
      </c>
      <c r="C54" s="29">
        <v>2000</v>
      </c>
      <c r="D54" s="51"/>
      <c r="E54" s="29">
        <v>0</v>
      </c>
      <c r="F54" s="106">
        <v>0</v>
      </c>
      <c r="G54" s="105">
        <v>0</v>
      </c>
      <c r="H54" s="22">
        <f t="shared" si="0"/>
        <v>2000</v>
      </c>
      <c r="I54" t="s">
        <v>215</v>
      </c>
    </row>
    <row r="55" spans="1:9" x14ac:dyDescent="0.2">
      <c r="A55" s="40" t="s">
        <v>535</v>
      </c>
      <c r="B55" s="41">
        <v>38825</v>
      </c>
      <c r="C55" s="29">
        <v>750</v>
      </c>
      <c r="D55" s="51"/>
      <c r="E55" s="29">
        <v>750</v>
      </c>
      <c r="F55" s="106">
        <v>0</v>
      </c>
      <c r="G55" s="105">
        <v>0</v>
      </c>
      <c r="H55" s="22">
        <f t="shared" si="0"/>
        <v>1500</v>
      </c>
      <c r="I55" t="s">
        <v>216</v>
      </c>
    </row>
    <row r="56" spans="1:9" x14ac:dyDescent="0.2">
      <c r="A56" s="40" t="s">
        <v>541</v>
      </c>
      <c r="B56" s="42">
        <v>38838</v>
      </c>
      <c r="C56" s="29">
        <v>1500</v>
      </c>
      <c r="D56" s="51"/>
      <c r="E56" s="29">
        <v>0</v>
      </c>
      <c r="F56" s="106">
        <v>0</v>
      </c>
      <c r="G56" s="105">
        <v>0</v>
      </c>
      <c r="H56" s="22">
        <f t="shared" si="0"/>
        <v>1500</v>
      </c>
      <c r="I56" t="s">
        <v>546</v>
      </c>
    </row>
    <row r="57" spans="1:9" x14ac:dyDescent="0.2">
      <c r="A57" s="40" t="s">
        <v>542</v>
      </c>
      <c r="B57" s="42">
        <v>38838</v>
      </c>
      <c r="C57" s="29">
        <v>500</v>
      </c>
      <c r="D57" s="51"/>
      <c r="E57" s="29">
        <v>0</v>
      </c>
      <c r="F57" s="106">
        <v>0</v>
      </c>
      <c r="G57" s="105">
        <v>0</v>
      </c>
      <c r="H57" s="22">
        <f t="shared" si="0"/>
        <v>500</v>
      </c>
      <c r="I57" t="s">
        <v>547</v>
      </c>
    </row>
    <row r="58" spans="1:9" x14ac:dyDescent="0.2">
      <c r="A58" s="40" t="s">
        <v>543</v>
      </c>
      <c r="B58" s="42">
        <v>38838</v>
      </c>
      <c r="C58" s="29">
        <v>1000</v>
      </c>
      <c r="D58" s="51"/>
      <c r="E58" s="29">
        <v>2000</v>
      </c>
      <c r="F58" s="106">
        <v>0</v>
      </c>
      <c r="G58" s="105">
        <v>0</v>
      </c>
      <c r="H58" s="22">
        <f t="shared" si="0"/>
        <v>3000</v>
      </c>
      <c r="I58" t="s">
        <v>548</v>
      </c>
    </row>
    <row r="59" spans="1:9" x14ac:dyDescent="0.2">
      <c r="A59" s="40" t="s">
        <v>467</v>
      </c>
      <c r="B59" s="42">
        <v>38838</v>
      </c>
      <c r="C59" s="29">
        <v>1000</v>
      </c>
      <c r="D59" s="51"/>
      <c r="E59" s="29">
        <v>3000</v>
      </c>
      <c r="F59" s="106">
        <v>0</v>
      </c>
      <c r="G59" s="105">
        <v>0</v>
      </c>
      <c r="H59" s="22">
        <f t="shared" si="0"/>
        <v>4000</v>
      </c>
      <c r="I59" t="s">
        <v>217</v>
      </c>
    </row>
    <row r="60" spans="1:9" x14ac:dyDescent="0.2">
      <c r="A60" s="40" t="s">
        <v>544</v>
      </c>
      <c r="B60" s="42">
        <v>38838</v>
      </c>
      <c r="C60" s="29">
        <v>500</v>
      </c>
      <c r="D60" s="51"/>
      <c r="E60" s="29">
        <v>500</v>
      </c>
      <c r="F60" s="106">
        <v>0</v>
      </c>
      <c r="G60" s="105">
        <v>6000</v>
      </c>
      <c r="H60" s="22">
        <f t="shared" si="0"/>
        <v>7000</v>
      </c>
      <c r="I60" t="s">
        <v>549</v>
      </c>
    </row>
    <row r="61" spans="1:9" x14ac:dyDescent="0.2">
      <c r="A61" s="40" t="s">
        <v>425</v>
      </c>
      <c r="B61" s="42">
        <v>38846</v>
      </c>
      <c r="C61" s="29">
        <v>1000</v>
      </c>
      <c r="D61" s="51"/>
      <c r="E61" s="29">
        <v>0</v>
      </c>
      <c r="F61" s="106">
        <v>0</v>
      </c>
      <c r="G61" s="105">
        <v>0</v>
      </c>
      <c r="H61" s="22">
        <f t="shared" si="0"/>
        <v>1000</v>
      </c>
      <c r="I61" t="s">
        <v>218</v>
      </c>
    </row>
    <row r="62" spans="1:9" x14ac:dyDescent="0.2">
      <c r="A62" s="40" t="s">
        <v>413</v>
      </c>
      <c r="B62" s="42">
        <v>38846</v>
      </c>
      <c r="C62" s="29">
        <v>1000</v>
      </c>
      <c r="D62" s="51"/>
      <c r="E62" s="29">
        <v>0</v>
      </c>
      <c r="F62" s="106">
        <v>1000</v>
      </c>
      <c r="G62" s="105">
        <v>0</v>
      </c>
      <c r="H62" s="22">
        <f t="shared" si="0"/>
        <v>2000</v>
      </c>
      <c r="I62" t="s">
        <v>550</v>
      </c>
    </row>
    <row r="63" spans="1:9" x14ac:dyDescent="0.2">
      <c r="A63" s="40" t="s">
        <v>473</v>
      </c>
      <c r="B63" s="42">
        <v>38856</v>
      </c>
      <c r="C63" s="29">
        <v>1000</v>
      </c>
      <c r="D63" s="51"/>
      <c r="E63" s="29">
        <v>2000</v>
      </c>
      <c r="F63" s="106">
        <v>500</v>
      </c>
      <c r="G63" s="105">
        <v>0</v>
      </c>
      <c r="H63" s="22">
        <f t="shared" si="0"/>
        <v>3500</v>
      </c>
      <c r="I63" t="s">
        <v>551</v>
      </c>
    </row>
    <row r="64" spans="1:9" x14ac:dyDescent="0.2">
      <c r="A64" s="40" t="s">
        <v>545</v>
      </c>
      <c r="B64" s="42">
        <v>38856</v>
      </c>
      <c r="C64" s="29">
        <v>500</v>
      </c>
      <c r="D64" s="51"/>
      <c r="E64" s="29">
        <v>500</v>
      </c>
      <c r="F64" s="106">
        <v>500</v>
      </c>
      <c r="G64" s="105">
        <v>0</v>
      </c>
      <c r="H64" s="22">
        <f t="shared" si="0"/>
        <v>1500</v>
      </c>
      <c r="I64" t="s">
        <v>552</v>
      </c>
    </row>
    <row r="65" spans="1:10" x14ac:dyDescent="0.2">
      <c r="A65" s="40" t="s">
        <v>511</v>
      </c>
      <c r="B65" s="42">
        <v>38856</v>
      </c>
      <c r="C65" s="29">
        <v>500</v>
      </c>
      <c r="D65" s="51"/>
      <c r="E65" s="29">
        <v>0</v>
      </c>
      <c r="F65" s="106">
        <v>4000</v>
      </c>
      <c r="G65" s="105">
        <v>0</v>
      </c>
      <c r="H65" s="22">
        <f t="shared" si="0"/>
        <v>4500</v>
      </c>
      <c r="I65" t="s">
        <v>553</v>
      </c>
    </row>
    <row r="66" spans="1:10" x14ac:dyDescent="0.2">
      <c r="A66" s="49" t="s">
        <v>110</v>
      </c>
      <c r="B66" s="50">
        <v>38877</v>
      </c>
      <c r="C66" s="29">
        <v>0</v>
      </c>
      <c r="D66" s="51"/>
      <c r="E66" s="29">
        <v>0</v>
      </c>
      <c r="F66" s="106">
        <v>0</v>
      </c>
      <c r="G66" s="105">
        <v>10000</v>
      </c>
      <c r="H66" s="22">
        <f t="shared" si="0"/>
        <v>10000</v>
      </c>
      <c r="I66" t="s">
        <v>213</v>
      </c>
    </row>
    <row r="67" spans="1:10" ht="13.5" thickBot="1" x14ac:dyDescent="0.25">
      <c r="A67" s="43" t="s">
        <v>428</v>
      </c>
      <c r="B67" s="44">
        <v>38890</v>
      </c>
      <c r="C67" s="18">
        <v>1000</v>
      </c>
      <c r="D67" s="52"/>
      <c r="E67" s="18">
        <v>1000</v>
      </c>
      <c r="F67" s="20">
        <v>1000</v>
      </c>
      <c r="G67" s="20">
        <v>0</v>
      </c>
      <c r="H67" s="23">
        <f t="shared" si="0"/>
        <v>3000</v>
      </c>
      <c r="I67" t="s">
        <v>184</v>
      </c>
    </row>
    <row r="68" spans="1:10" s="4" customFormat="1" x14ac:dyDescent="0.2">
      <c r="A68" s="4" t="s">
        <v>390</v>
      </c>
      <c r="C68" s="9">
        <f t="shared" ref="C68:H68" si="1">SUM(C5:C67)</f>
        <v>25983</v>
      </c>
      <c r="D68" s="9">
        <f t="shared" si="1"/>
        <v>36000</v>
      </c>
      <c r="E68" s="9">
        <f t="shared" si="1"/>
        <v>70032</v>
      </c>
      <c r="F68" s="9">
        <f t="shared" si="1"/>
        <v>64410</v>
      </c>
      <c r="G68" s="9">
        <f t="shared" si="1"/>
        <v>23000</v>
      </c>
      <c r="H68" s="9">
        <f t="shared" si="1"/>
        <v>219425</v>
      </c>
      <c r="I68"/>
      <c r="J68" s="9"/>
    </row>
    <row r="69" spans="1:10" s="4" customFormat="1" x14ac:dyDescent="0.2">
      <c r="C69" s="9"/>
      <c r="D69" s="9"/>
      <c r="E69" s="9"/>
      <c r="F69" s="9"/>
      <c r="G69" s="9"/>
      <c r="H69" s="9"/>
      <c r="I69"/>
      <c r="J69" s="4">
        <f>244140-219425</f>
        <v>24715</v>
      </c>
    </row>
    <row r="70" spans="1:10" ht="13.5" thickBot="1" x14ac:dyDescent="0.25">
      <c r="C70" s="5" t="s">
        <v>420</v>
      </c>
      <c r="D70" s="5" t="s">
        <v>509</v>
      </c>
      <c r="E70" s="5" t="s">
        <v>397</v>
      </c>
      <c r="F70" s="5" t="s">
        <v>398</v>
      </c>
      <c r="G70" s="5" t="s">
        <v>195</v>
      </c>
      <c r="H70" s="5" t="s">
        <v>400</v>
      </c>
    </row>
    <row r="71" spans="1:10" x14ac:dyDescent="0.2">
      <c r="A71" s="45" t="s">
        <v>391</v>
      </c>
      <c r="B71" s="46"/>
      <c r="C71" s="19">
        <v>28533.82</v>
      </c>
      <c r="D71" s="19">
        <v>14533.82</v>
      </c>
      <c r="E71" s="19">
        <v>20450.419999999998</v>
      </c>
      <c r="F71" s="16">
        <v>22281.5</v>
      </c>
      <c r="G71" s="35">
        <v>0</v>
      </c>
      <c r="H71" s="26">
        <f>SUM(C71:G71)</f>
        <v>85799.56</v>
      </c>
    </row>
    <row r="72" spans="1:10" ht="13.5" thickBot="1" x14ac:dyDescent="0.25">
      <c r="A72" s="47" t="s">
        <v>408</v>
      </c>
      <c r="B72" s="48"/>
      <c r="C72" s="20">
        <v>0</v>
      </c>
      <c r="D72" s="20">
        <v>50000</v>
      </c>
      <c r="E72" s="20">
        <v>50000</v>
      </c>
      <c r="F72" s="18">
        <v>50000</v>
      </c>
      <c r="G72" s="36">
        <v>0</v>
      </c>
      <c r="H72" s="27">
        <f>SUM(C72:G72)</f>
        <v>150000</v>
      </c>
    </row>
    <row r="73" spans="1:10" s="4" customFormat="1" x14ac:dyDescent="0.2">
      <c r="A73" s="4" t="s">
        <v>409</v>
      </c>
      <c r="C73" s="10">
        <f>SUM(C71:C72)</f>
        <v>28533.82</v>
      </c>
      <c r="D73" s="10">
        <f>SUM(D71:D72)</f>
        <v>64533.82</v>
      </c>
      <c r="E73" s="10">
        <f>SUM(E71:E72)</f>
        <v>70450.42</v>
      </c>
      <c r="F73" s="10">
        <f>SUM(F71:F72)</f>
        <v>72281.5</v>
      </c>
      <c r="G73" s="10">
        <f>SUM(G71:G72)</f>
        <v>0</v>
      </c>
      <c r="H73" s="10">
        <f>SUM(C73:F73)</f>
        <v>235799.56</v>
      </c>
      <c r="I73"/>
    </row>
    <row r="74" spans="1:10" ht="13.5" thickBot="1" x14ac:dyDescent="0.25">
      <c r="A74" s="2"/>
      <c r="B74" s="3"/>
      <c r="C74" s="8"/>
      <c r="D74" s="8"/>
      <c r="E74" s="8"/>
      <c r="F74" s="8"/>
      <c r="G74" s="8"/>
      <c r="H74" s="8"/>
    </row>
    <row r="75" spans="1:10" s="6" customFormat="1" ht="16.5" thickBot="1" x14ac:dyDescent="0.3">
      <c r="A75" s="33" t="s">
        <v>410</v>
      </c>
      <c r="C75" s="14">
        <f>SUM(C73-C68)</f>
        <v>2550.8199999999997</v>
      </c>
      <c r="D75" s="14">
        <f>SUM(D73-D68)</f>
        <v>28533.82</v>
      </c>
      <c r="E75" s="14">
        <f>SUM(E73-E68)</f>
        <v>418.41999999999825</v>
      </c>
      <c r="F75" s="14">
        <f>SUM(F73-F68)</f>
        <v>7871.5</v>
      </c>
      <c r="G75" s="14">
        <v>0</v>
      </c>
      <c r="H75" s="28">
        <f>SUM(C75:F75)</f>
        <v>39374.559999999998</v>
      </c>
      <c r="I75"/>
    </row>
    <row r="76" spans="1:10" s="4" customFormat="1" x14ac:dyDescent="0.2">
      <c r="A76" s="34" t="s">
        <v>416</v>
      </c>
      <c r="C76" s="11">
        <f>SUM(C75/C73)</f>
        <v>8.9396372445049416E-2</v>
      </c>
      <c r="D76" s="11">
        <f>SUM(D75/D73)</f>
        <v>0.44215296723485453</v>
      </c>
      <c r="E76" s="11">
        <f>SUM(E75/E73)</f>
        <v>5.9392122857464622E-3</v>
      </c>
      <c r="F76" s="11">
        <f>SUM(F75/F73)</f>
        <v>0.10890061772376057</v>
      </c>
      <c r="G76" s="11"/>
      <c r="H76" s="11">
        <f>SUM(H75/H73)</f>
        <v>0.16698317842493005</v>
      </c>
      <c r="I76"/>
    </row>
    <row r="77" spans="1:10" x14ac:dyDescent="0.2">
      <c r="C77" s="7"/>
      <c r="D77" s="7"/>
      <c r="E77" s="7"/>
      <c r="F77" s="7"/>
      <c r="G77" s="7"/>
      <c r="H77" s="7"/>
    </row>
  </sheetData>
  <mergeCells count="1">
    <mergeCell ref="A1:H1"/>
  </mergeCells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C4" workbookViewId="0">
      <pane ySplit="525" topLeftCell="A66" activePane="bottomLeft"/>
      <selection activeCell="C4" sqref="C4"/>
      <selection pane="bottomLeft" activeCell="K78" sqref="K78"/>
    </sheetView>
  </sheetViews>
  <sheetFormatPr defaultRowHeight="12.75" x14ac:dyDescent="0.2"/>
  <cols>
    <col min="1" max="1" width="50.28515625" customWidth="1"/>
    <col min="2" max="2" width="11.5703125" customWidth="1"/>
    <col min="3" max="3" width="14.28515625" bestFit="1" customWidth="1"/>
    <col min="4" max="4" width="14.28515625" customWidth="1"/>
    <col min="5" max="6" width="14.28515625" bestFit="1" customWidth="1"/>
    <col min="7" max="7" width="14.28515625" customWidth="1"/>
    <col min="8" max="8" width="15.5703125" bestFit="1" customWidth="1"/>
    <col min="10" max="10" width="14.28515625" bestFit="1" customWidth="1"/>
    <col min="11" max="11" width="12.28515625" bestFit="1" customWidth="1"/>
  </cols>
  <sheetData>
    <row r="1" spans="1:9" ht="23.25" x14ac:dyDescent="0.35">
      <c r="A1" s="313" t="s">
        <v>620</v>
      </c>
      <c r="B1" s="313"/>
      <c r="C1" s="313"/>
      <c r="D1" s="313"/>
      <c r="E1" s="313"/>
      <c r="F1" s="313"/>
      <c r="G1" s="313"/>
      <c r="H1" s="313"/>
    </row>
    <row r="2" spans="1:9" s="32" customFormat="1" x14ac:dyDescent="0.2">
      <c r="A2" s="31"/>
      <c r="C2" s="31"/>
      <c r="D2" s="31"/>
      <c r="E2" s="31"/>
      <c r="F2" s="31"/>
      <c r="G2" s="31"/>
      <c r="H2" s="31"/>
    </row>
    <row r="4" spans="1:9" ht="13.5" thickBot="1" x14ac:dyDescent="0.25">
      <c r="A4" s="4" t="s">
        <v>399</v>
      </c>
      <c r="B4" s="5" t="s">
        <v>389</v>
      </c>
      <c r="C4" s="5" t="s">
        <v>396</v>
      </c>
      <c r="D4" s="5" t="s">
        <v>420</v>
      </c>
      <c r="E4" s="5" t="s">
        <v>397</v>
      </c>
      <c r="F4" s="5" t="s">
        <v>398</v>
      </c>
      <c r="G4" s="5" t="s">
        <v>418</v>
      </c>
      <c r="H4" s="5" t="s">
        <v>400</v>
      </c>
    </row>
    <row r="5" spans="1:9" x14ac:dyDescent="0.2">
      <c r="A5" s="38" t="s">
        <v>430</v>
      </c>
      <c r="B5" s="39">
        <v>38896</v>
      </c>
      <c r="C5" s="53"/>
      <c r="D5" s="16">
        <v>1000</v>
      </c>
      <c r="E5" s="16">
        <v>1000</v>
      </c>
      <c r="F5" s="16">
        <v>500</v>
      </c>
      <c r="G5" s="16">
        <v>0</v>
      </c>
      <c r="H5" s="21">
        <f t="shared" ref="H5:H36" si="0">SUM(C5:G5)</f>
        <v>2500</v>
      </c>
      <c r="I5" t="s">
        <v>489</v>
      </c>
    </row>
    <row r="6" spans="1:9" x14ac:dyDescent="0.2">
      <c r="A6" s="56" t="s">
        <v>484</v>
      </c>
      <c r="B6" s="57">
        <v>38896</v>
      </c>
      <c r="C6" s="54"/>
      <c r="D6" s="37">
        <v>0</v>
      </c>
      <c r="E6" s="37"/>
      <c r="F6" s="37">
        <v>0</v>
      </c>
      <c r="G6" s="37">
        <v>20000</v>
      </c>
      <c r="H6" s="22">
        <f t="shared" si="0"/>
        <v>20000</v>
      </c>
      <c r="I6" t="s">
        <v>214</v>
      </c>
    </row>
    <row r="7" spans="1:9" x14ac:dyDescent="0.2">
      <c r="A7" s="56" t="s">
        <v>415</v>
      </c>
      <c r="B7" s="57">
        <v>38904</v>
      </c>
      <c r="C7" s="54"/>
      <c r="D7" s="37">
        <v>0</v>
      </c>
      <c r="E7" s="37">
        <v>10000</v>
      </c>
      <c r="F7" s="37">
        <v>0</v>
      </c>
      <c r="G7" s="37">
        <v>10000</v>
      </c>
      <c r="H7" s="22">
        <f t="shared" si="0"/>
        <v>20000</v>
      </c>
      <c r="I7" t="s">
        <v>490</v>
      </c>
    </row>
    <row r="8" spans="1:9" x14ac:dyDescent="0.2">
      <c r="A8" s="40" t="s">
        <v>431</v>
      </c>
      <c r="B8" s="41">
        <v>38910</v>
      </c>
      <c r="C8" s="54"/>
      <c r="D8" s="37">
        <v>2000</v>
      </c>
      <c r="E8" s="37">
        <v>2000</v>
      </c>
      <c r="F8" s="37">
        <v>500</v>
      </c>
      <c r="G8" s="37">
        <v>0</v>
      </c>
      <c r="H8" s="22">
        <f t="shared" si="0"/>
        <v>4500</v>
      </c>
      <c r="I8" t="s">
        <v>433</v>
      </c>
    </row>
    <row r="9" spans="1:9" x14ac:dyDescent="0.2">
      <c r="A9" s="40" t="s">
        <v>432</v>
      </c>
      <c r="B9" s="41">
        <v>38911</v>
      </c>
      <c r="C9" s="55"/>
      <c r="D9" s="17">
        <v>1000</v>
      </c>
      <c r="E9" s="17">
        <v>1000</v>
      </c>
      <c r="F9" s="17">
        <v>1000</v>
      </c>
      <c r="G9" s="17">
        <v>0</v>
      </c>
      <c r="H9" s="22">
        <f t="shared" si="0"/>
        <v>3000</v>
      </c>
      <c r="I9" t="s">
        <v>434</v>
      </c>
    </row>
    <row r="10" spans="1:9" x14ac:dyDescent="0.2">
      <c r="A10" s="40" t="s">
        <v>486</v>
      </c>
      <c r="B10" s="41">
        <v>38915</v>
      </c>
      <c r="C10" s="55"/>
      <c r="D10" s="17">
        <v>0</v>
      </c>
      <c r="E10" s="17">
        <v>0</v>
      </c>
      <c r="F10" s="17">
        <v>0</v>
      </c>
      <c r="G10" s="17">
        <v>40000</v>
      </c>
      <c r="H10" s="22">
        <f t="shared" si="0"/>
        <v>40000</v>
      </c>
    </row>
    <row r="11" spans="1:9" x14ac:dyDescent="0.2">
      <c r="A11" s="40" t="s">
        <v>209</v>
      </c>
      <c r="B11" s="41">
        <v>38916</v>
      </c>
      <c r="C11" s="55"/>
      <c r="D11" s="17">
        <v>1000</v>
      </c>
      <c r="E11" s="17">
        <v>1000</v>
      </c>
      <c r="F11" s="17">
        <v>1000</v>
      </c>
      <c r="G11" s="17">
        <v>0</v>
      </c>
      <c r="H11" s="22">
        <f t="shared" si="0"/>
        <v>3000</v>
      </c>
      <c r="I11" t="s">
        <v>210</v>
      </c>
    </row>
    <row r="12" spans="1:9" x14ac:dyDescent="0.2">
      <c r="A12" s="40" t="s">
        <v>211</v>
      </c>
      <c r="B12" s="41">
        <v>38916</v>
      </c>
      <c r="C12" s="55"/>
      <c r="D12" s="17">
        <v>500</v>
      </c>
      <c r="E12" s="17">
        <v>680</v>
      </c>
      <c r="F12" s="17">
        <v>1000</v>
      </c>
      <c r="G12" s="17">
        <v>0</v>
      </c>
      <c r="H12" s="22">
        <f t="shared" si="0"/>
        <v>2180</v>
      </c>
      <c r="I12" t="s">
        <v>435</v>
      </c>
    </row>
    <row r="13" spans="1:9" x14ac:dyDescent="0.2">
      <c r="A13" s="40" t="s">
        <v>491</v>
      </c>
      <c r="B13" s="41">
        <v>38923</v>
      </c>
      <c r="C13" s="55"/>
      <c r="D13" s="17">
        <v>0</v>
      </c>
      <c r="E13" s="17">
        <v>0</v>
      </c>
      <c r="F13" s="17">
        <v>1000</v>
      </c>
      <c r="G13" s="17">
        <v>0</v>
      </c>
      <c r="H13" s="22">
        <f t="shared" si="0"/>
        <v>1000</v>
      </c>
      <c r="I13" t="s">
        <v>212</v>
      </c>
    </row>
    <row r="14" spans="1:9" x14ac:dyDescent="0.2">
      <c r="A14" s="40" t="s">
        <v>436</v>
      </c>
      <c r="B14" s="41">
        <v>38929</v>
      </c>
      <c r="C14" s="55"/>
      <c r="D14" s="17">
        <v>3333</v>
      </c>
      <c r="E14" s="17">
        <v>3334</v>
      </c>
      <c r="F14" s="17">
        <v>3333</v>
      </c>
      <c r="G14" s="17">
        <v>0</v>
      </c>
      <c r="H14" s="22">
        <f t="shared" si="0"/>
        <v>10000</v>
      </c>
      <c r="I14" t="s">
        <v>437</v>
      </c>
    </row>
    <row r="15" spans="1:9" x14ac:dyDescent="0.2">
      <c r="A15" s="40" t="s">
        <v>438</v>
      </c>
      <c r="B15" s="41">
        <v>38929</v>
      </c>
      <c r="C15" s="55"/>
      <c r="D15" s="17">
        <v>1880</v>
      </c>
      <c r="E15" s="17">
        <v>1880</v>
      </c>
      <c r="F15" s="17">
        <v>0</v>
      </c>
      <c r="G15" s="17">
        <v>0</v>
      </c>
      <c r="H15" s="22">
        <f t="shared" si="0"/>
        <v>3760</v>
      </c>
      <c r="I15" t="s">
        <v>439</v>
      </c>
    </row>
    <row r="16" spans="1:9" x14ac:dyDescent="0.2">
      <c r="A16" s="40" t="s">
        <v>440</v>
      </c>
      <c r="B16" s="41">
        <v>38937</v>
      </c>
      <c r="C16" s="55"/>
      <c r="D16" s="17">
        <v>684</v>
      </c>
      <c r="E16" s="17">
        <v>683</v>
      </c>
      <c r="F16" s="17">
        <v>683</v>
      </c>
      <c r="G16" s="17">
        <v>0</v>
      </c>
      <c r="H16" s="22">
        <f t="shared" si="0"/>
        <v>2050</v>
      </c>
      <c r="I16" t="s">
        <v>441</v>
      </c>
    </row>
    <row r="17" spans="1:9" x14ac:dyDescent="0.2">
      <c r="A17" s="40" t="s">
        <v>442</v>
      </c>
      <c r="B17" s="41">
        <v>38937</v>
      </c>
      <c r="C17" s="55"/>
      <c r="D17" s="17">
        <v>1000</v>
      </c>
      <c r="E17" s="17">
        <v>0</v>
      </c>
      <c r="F17" s="17"/>
      <c r="G17" s="17">
        <v>0</v>
      </c>
      <c r="H17" s="22">
        <f t="shared" si="0"/>
        <v>1000</v>
      </c>
      <c r="I17" t="s">
        <v>206</v>
      </c>
    </row>
    <row r="18" spans="1:9" x14ac:dyDescent="0.2">
      <c r="A18" s="40" t="s">
        <v>741</v>
      </c>
      <c r="B18" s="41">
        <v>38937</v>
      </c>
      <c r="C18" s="55"/>
      <c r="D18" s="17">
        <v>0</v>
      </c>
      <c r="E18" s="17">
        <v>0</v>
      </c>
      <c r="F18" s="17">
        <v>1500</v>
      </c>
      <c r="G18" s="17">
        <v>0</v>
      </c>
      <c r="H18" s="22">
        <f t="shared" si="0"/>
        <v>1500</v>
      </c>
      <c r="I18" t="s">
        <v>493</v>
      </c>
    </row>
    <row r="19" spans="1:9" x14ac:dyDescent="0.2">
      <c r="A19" s="40" t="s">
        <v>541</v>
      </c>
      <c r="B19" s="41">
        <v>38945</v>
      </c>
      <c r="C19" s="55"/>
      <c r="D19" s="17">
        <v>1500</v>
      </c>
      <c r="E19" s="17">
        <v>1500</v>
      </c>
      <c r="F19" s="17">
        <v>0</v>
      </c>
      <c r="G19" s="17">
        <v>0</v>
      </c>
      <c r="H19" s="22">
        <f t="shared" si="0"/>
        <v>3000</v>
      </c>
      <c r="I19" t="s">
        <v>404</v>
      </c>
    </row>
    <row r="20" spans="1:9" x14ac:dyDescent="0.2">
      <c r="A20" s="40" t="s">
        <v>412</v>
      </c>
      <c r="B20" s="41">
        <v>38950</v>
      </c>
      <c r="C20" s="55"/>
      <c r="D20" s="17">
        <v>2000</v>
      </c>
      <c r="E20" s="17">
        <v>3600</v>
      </c>
      <c r="F20" s="17">
        <v>500</v>
      </c>
      <c r="G20" s="17">
        <v>0</v>
      </c>
      <c r="H20" s="22">
        <f t="shared" si="0"/>
        <v>6100</v>
      </c>
      <c r="I20" t="s">
        <v>205</v>
      </c>
    </row>
    <row r="21" spans="1:9" x14ac:dyDescent="0.2">
      <c r="A21" s="40" t="s">
        <v>443</v>
      </c>
      <c r="B21" s="41">
        <v>38950</v>
      </c>
      <c r="C21" s="55"/>
      <c r="D21" s="17">
        <v>2500</v>
      </c>
      <c r="E21" s="17">
        <v>5000</v>
      </c>
      <c r="F21" s="17">
        <v>2500</v>
      </c>
      <c r="G21" s="17">
        <v>0</v>
      </c>
      <c r="H21" s="22">
        <f t="shared" si="0"/>
        <v>10000</v>
      </c>
      <c r="I21" t="s">
        <v>444</v>
      </c>
    </row>
    <row r="22" spans="1:9" x14ac:dyDescent="0.2">
      <c r="A22" s="40" t="s">
        <v>494</v>
      </c>
      <c r="B22" s="41">
        <v>38950</v>
      </c>
      <c r="C22" s="55"/>
      <c r="D22" s="17">
        <v>0</v>
      </c>
      <c r="E22" s="17">
        <v>0</v>
      </c>
      <c r="F22" s="17">
        <v>426</v>
      </c>
      <c r="G22" s="17">
        <v>0</v>
      </c>
      <c r="H22" s="22">
        <f t="shared" si="0"/>
        <v>426</v>
      </c>
      <c r="I22" t="s">
        <v>495</v>
      </c>
    </row>
    <row r="23" spans="1:9" x14ac:dyDescent="0.2">
      <c r="A23" s="40" t="s">
        <v>445</v>
      </c>
      <c r="B23" s="41">
        <v>38957</v>
      </c>
      <c r="C23" s="55"/>
      <c r="D23" s="17">
        <v>500</v>
      </c>
      <c r="E23" s="17">
        <v>0</v>
      </c>
      <c r="F23" s="17">
        <v>500</v>
      </c>
      <c r="G23" s="17">
        <v>0</v>
      </c>
      <c r="H23" s="22">
        <f t="shared" si="0"/>
        <v>1000</v>
      </c>
      <c r="I23" t="s">
        <v>446</v>
      </c>
    </row>
    <row r="24" spans="1:9" x14ac:dyDescent="0.2">
      <c r="A24" s="40" t="s">
        <v>485</v>
      </c>
      <c r="B24" s="41">
        <v>38960</v>
      </c>
      <c r="C24" s="55"/>
      <c r="D24" s="17">
        <v>0</v>
      </c>
      <c r="E24" s="17">
        <v>0</v>
      </c>
      <c r="F24" s="17">
        <v>0</v>
      </c>
      <c r="G24" s="17">
        <v>3000</v>
      </c>
      <c r="H24" s="22">
        <f t="shared" si="0"/>
        <v>3000</v>
      </c>
      <c r="I24" t="s">
        <v>203</v>
      </c>
    </row>
    <row r="25" spans="1:9" x14ac:dyDescent="0.2">
      <c r="A25" s="40" t="s">
        <v>447</v>
      </c>
      <c r="B25" s="41">
        <v>38979</v>
      </c>
      <c r="C25" s="55"/>
      <c r="D25" s="17">
        <v>1250</v>
      </c>
      <c r="E25" s="17">
        <v>2250</v>
      </c>
      <c r="F25" s="17">
        <v>1000</v>
      </c>
      <c r="G25" s="17">
        <v>0</v>
      </c>
      <c r="H25" s="22">
        <f t="shared" si="0"/>
        <v>4500</v>
      </c>
      <c r="I25" t="s">
        <v>448</v>
      </c>
    </row>
    <row r="26" spans="1:9" x14ac:dyDescent="0.2">
      <c r="A26" s="40" t="s">
        <v>449</v>
      </c>
      <c r="B26" s="41">
        <v>38979</v>
      </c>
      <c r="C26" s="51"/>
      <c r="D26" s="29">
        <v>700</v>
      </c>
      <c r="E26" s="29">
        <v>0</v>
      </c>
      <c r="F26" s="29">
        <v>700</v>
      </c>
      <c r="G26" s="29">
        <v>0</v>
      </c>
      <c r="H26" s="22">
        <f t="shared" si="0"/>
        <v>1400</v>
      </c>
      <c r="I26" t="s">
        <v>450</v>
      </c>
    </row>
    <row r="27" spans="1:9" x14ac:dyDescent="0.2">
      <c r="A27" s="40" t="s">
        <v>451</v>
      </c>
      <c r="B27" s="41">
        <v>38979</v>
      </c>
      <c r="C27" s="51"/>
      <c r="D27" s="29">
        <v>500</v>
      </c>
      <c r="E27" s="29">
        <v>0</v>
      </c>
      <c r="F27" s="29">
        <v>500</v>
      </c>
      <c r="G27" s="29">
        <v>0</v>
      </c>
      <c r="H27" s="22">
        <f t="shared" si="0"/>
        <v>1000</v>
      </c>
      <c r="I27" t="s">
        <v>455</v>
      </c>
    </row>
    <row r="28" spans="1:9" x14ac:dyDescent="0.2">
      <c r="A28" s="40" t="s">
        <v>204</v>
      </c>
      <c r="B28" s="41">
        <v>38979</v>
      </c>
      <c r="C28" s="51"/>
      <c r="D28" s="29">
        <v>500</v>
      </c>
      <c r="E28" s="29">
        <v>0</v>
      </c>
      <c r="F28" s="29">
        <v>500</v>
      </c>
      <c r="G28" s="29">
        <v>0</v>
      </c>
      <c r="H28" s="22">
        <f t="shared" si="0"/>
        <v>1000</v>
      </c>
      <c r="I28" t="s">
        <v>454</v>
      </c>
    </row>
    <row r="29" spans="1:9" x14ac:dyDescent="0.2">
      <c r="A29" s="40" t="s">
        <v>452</v>
      </c>
      <c r="B29" s="41">
        <v>38979</v>
      </c>
      <c r="C29" s="51"/>
      <c r="D29" s="29">
        <v>500</v>
      </c>
      <c r="E29" s="29">
        <v>0</v>
      </c>
      <c r="F29" s="29">
        <v>500</v>
      </c>
      <c r="G29" s="29">
        <v>0</v>
      </c>
      <c r="H29" s="22">
        <f t="shared" si="0"/>
        <v>1000</v>
      </c>
      <c r="I29" t="s">
        <v>453</v>
      </c>
    </row>
    <row r="30" spans="1:9" x14ac:dyDescent="0.2">
      <c r="A30" s="40" t="s">
        <v>456</v>
      </c>
      <c r="B30" s="42">
        <v>38982</v>
      </c>
      <c r="C30" s="51"/>
      <c r="D30" s="29">
        <v>1000</v>
      </c>
      <c r="E30" s="29">
        <v>1000</v>
      </c>
      <c r="F30" s="29">
        <v>4000</v>
      </c>
      <c r="G30" s="29">
        <v>0</v>
      </c>
      <c r="H30" s="22">
        <f t="shared" si="0"/>
        <v>6000</v>
      </c>
      <c r="I30" t="s">
        <v>457</v>
      </c>
    </row>
    <row r="31" spans="1:9" x14ac:dyDescent="0.2">
      <c r="A31" s="40" t="s">
        <v>460</v>
      </c>
      <c r="B31" s="42">
        <v>38982</v>
      </c>
      <c r="C31" s="51"/>
      <c r="D31" s="29">
        <v>500</v>
      </c>
      <c r="E31" s="29">
        <v>1000</v>
      </c>
      <c r="F31" s="29">
        <v>0</v>
      </c>
      <c r="G31" s="29">
        <v>0</v>
      </c>
      <c r="H31" s="22">
        <f t="shared" si="0"/>
        <v>1500</v>
      </c>
      <c r="I31" t="s">
        <v>463</v>
      </c>
    </row>
    <row r="32" spans="1:9" x14ac:dyDescent="0.2">
      <c r="A32" s="40" t="s">
        <v>461</v>
      </c>
      <c r="B32" s="42">
        <v>38982</v>
      </c>
      <c r="C32" s="51"/>
      <c r="D32" s="29">
        <v>500</v>
      </c>
      <c r="E32" s="29">
        <v>0</v>
      </c>
      <c r="F32" s="29">
        <v>1000</v>
      </c>
      <c r="G32" s="29">
        <v>0</v>
      </c>
      <c r="H32" s="22">
        <f t="shared" si="0"/>
        <v>1500</v>
      </c>
      <c r="I32" t="s">
        <v>202</v>
      </c>
    </row>
    <row r="33" spans="1:9" x14ac:dyDescent="0.2">
      <c r="A33" s="40" t="s">
        <v>464</v>
      </c>
      <c r="B33" s="42">
        <v>38987</v>
      </c>
      <c r="C33" s="51"/>
      <c r="D33" s="29">
        <v>500</v>
      </c>
      <c r="E33" s="29">
        <v>0</v>
      </c>
      <c r="F33" s="29">
        <v>500</v>
      </c>
      <c r="G33" s="29">
        <v>0</v>
      </c>
      <c r="H33" s="22">
        <f t="shared" si="0"/>
        <v>1000</v>
      </c>
      <c r="I33" t="s">
        <v>468</v>
      </c>
    </row>
    <row r="34" spans="1:9" x14ac:dyDescent="0.2">
      <c r="A34" s="40" t="s">
        <v>734</v>
      </c>
      <c r="B34" s="42">
        <v>38987</v>
      </c>
      <c r="C34" s="51"/>
      <c r="D34" s="29">
        <v>0</v>
      </c>
      <c r="E34" s="29">
        <v>0</v>
      </c>
      <c r="F34" s="29">
        <v>2000</v>
      </c>
      <c r="G34" s="29">
        <v>4000</v>
      </c>
      <c r="H34" s="22">
        <f t="shared" si="0"/>
        <v>6000</v>
      </c>
      <c r="I34" t="s">
        <v>497</v>
      </c>
    </row>
    <row r="35" spans="1:9" x14ac:dyDescent="0.2">
      <c r="A35" s="40" t="s">
        <v>465</v>
      </c>
      <c r="B35" s="42">
        <v>39000</v>
      </c>
      <c r="C35" s="51"/>
      <c r="D35" s="29">
        <v>500</v>
      </c>
      <c r="E35" s="29">
        <v>500</v>
      </c>
      <c r="F35" s="29">
        <v>500</v>
      </c>
      <c r="G35" s="29">
        <v>0</v>
      </c>
      <c r="H35" s="22">
        <f t="shared" si="0"/>
        <v>1500</v>
      </c>
      <c r="I35" t="s">
        <v>469</v>
      </c>
    </row>
    <row r="36" spans="1:9" x14ac:dyDescent="0.2">
      <c r="A36" s="40" t="s">
        <v>395</v>
      </c>
      <c r="B36" s="42">
        <v>39008</v>
      </c>
      <c r="C36" s="51"/>
      <c r="D36" s="29">
        <v>500</v>
      </c>
      <c r="E36" s="29">
        <v>1000</v>
      </c>
      <c r="F36" s="29">
        <v>500</v>
      </c>
      <c r="G36" s="29">
        <v>0</v>
      </c>
      <c r="H36" s="22">
        <f t="shared" si="0"/>
        <v>2000</v>
      </c>
      <c r="I36" t="s">
        <v>472</v>
      </c>
    </row>
    <row r="37" spans="1:9" x14ac:dyDescent="0.2">
      <c r="A37" s="40" t="s">
        <v>466</v>
      </c>
      <c r="B37" s="42">
        <v>39041</v>
      </c>
      <c r="C37" s="51"/>
      <c r="D37" s="29">
        <v>300</v>
      </c>
      <c r="E37" s="29">
        <v>0</v>
      </c>
      <c r="F37" s="29">
        <v>900</v>
      </c>
      <c r="G37" s="29">
        <v>0</v>
      </c>
      <c r="H37" s="22">
        <f t="shared" ref="H37:H68" si="1">SUM(C37:G37)</f>
        <v>1200</v>
      </c>
      <c r="I37" t="s">
        <v>470</v>
      </c>
    </row>
    <row r="38" spans="1:9" x14ac:dyDescent="0.2">
      <c r="A38" s="40" t="s">
        <v>467</v>
      </c>
      <c r="B38" s="42">
        <v>39041</v>
      </c>
      <c r="C38" s="51"/>
      <c r="D38" s="29">
        <v>1000</v>
      </c>
      <c r="E38" s="29">
        <v>2000</v>
      </c>
      <c r="F38" s="29">
        <v>0</v>
      </c>
      <c r="G38" s="29">
        <v>0</v>
      </c>
      <c r="H38" s="22">
        <f t="shared" si="1"/>
        <v>3000</v>
      </c>
      <c r="I38" t="s">
        <v>198</v>
      </c>
    </row>
    <row r="39" spans="1:9" x14ac:dyDescent="0.2">
      <c r="A39" s="40" t="s">
        <v>498</v>
      </c>
      <c r="B39" s="42">
        <v>39041</v>
      </c>
      <c r="C39" s="51"/>
      <c r="D39" s="29">
        <v>0</v>
      </c>
      <c r="E39" s="29">
        <v>0</v>
      </c>
      <c r="F39" s="29">
        <v>3000</v>
      </c>
      <c r="G39" s="29">
        <v>0</v>
      </c>
      <c r="H39" s="22">
        <f t="shared" si="1"/>
        <v>3000</v>
      </c>
      <c r="I39" t="s">
        <v>197</v>
      </c>
    </row>
    <row r="40" spans="1:9" x14ac:dyDescent="0.2">
      <c r="A40" s="40" t="s">
        <v>500</v>
      </c>
      <c r="B40" s="42">
        <v>39041</v>
      </c>
      <c r="C40" s="51"/>
      <c r="D40" s="29">
        <v>0</v>
      </c>
      <c r="E40" s="29">
        <v>0</v>
      </c>
      <c r="F40" s="29">
        <v>500</v>
      </c>
      <c r="G40" s="29">
        <v>0</v>
      </c>
      <c r="H40" s="22">
        <f t="shared" si="1"/>
        <v>500</v>
      </c>
      <c r="I40" t="s">
        <v>501</v>
      </c>
    </row>
    <row r="41" spans="1:9" x14ac:dyDescent="0.2">
      <c r="A41" s="40" t="s">
        <v>484</v>
      </c>
      <c r="B41" s="42">
        <v>39041</v>
      </c>
      <c r="C41" s="51"/>
      <c r="D41" s="29">
        <v>0</v>
      </c>
      <c r="E41" s="29">
        <v>0</v>
      </c>
      <c r="F41" s="29">
        <v>0</v>
      </c>
      <c r="G41" s="29">
        <v>5000</v>
      </c>
      <c r="H41" s="22">
        <f t="shared" si="1"/>
        <v>5000</v>
      </c>
      <c r="I41" t="s">
        <v>199</v>
      </c>
    </row>
    <row r="42" spans="1:9" x14ac:dyDescent="0.2">
      <c r="A42" s="40" t="s">
        <v>502</v>
      </c>
      <c r="B42" s="42">
        <v>39055</v>
      </c>
      <c r="C42" s="51"/>
      <c r="D42" s="29">
        <v>0</v>
      </c>
      <c r="E42" s="29">
        <v>0</v>
      </c>
      <c r="F42" s="29">
        <v>3000</v>
      </c>
      <c r="G42" s="29">
        <v>0</v>
      </c>
      <c r="H42" s="22">
        <f t="shared" si="1"/>
        <v>3000</v>
      </c>
      <c r="I42" t="s">
        <v>503</v>
      </c>
    </row>
    <row r="43" spans="1:9" x14ac:dyDescent="0.2">
      <c r="A43" s="40" t="s">
        <v>411</v>
      </c>
      <c r="B43" s="42">
        <v>39055</v>
      </c>
      <c r="C43" s="51"/>
      <c r="D43" s="29">
        <v>1500</v>
      </c>
      <c r="E43" s="29">
        <v>1000</v>
      </c>
      <c r="F43" s="29">
        <v>500</v>
      </c>
      <c r="G43" s="29">
        <v>0</v>
      </c>
      <c r="H43" s="22">
        <f t="shared" si="1"/>
        <v>3000</v>
      </c>
      <c r="I43" t="s">
        <v>471</v>
      </c>
    </row>
    <row r="44" spans="1:9" x14ac:dyDescent="0.2">
      <c r="A44" s="40" t="s">
        <v>219</v>
      </c>
      <c r="B44" s="42">
        <v>39055</v>
      </c>
      <c r="C44" s="51"/>
      <c r="D44" s="29">
        <v>0</v>
      </c>
      <c r="E44" s="29">
        <v>0</v>
      </c>
      <c r="F44" s="29">
        <v>500</v>
      </c>
      <c r="G44" s="29">
        <v>0</v>
      </c>
      <c r="H44" s="22">
        <f t="shared" si="1"/>
        <v>500</v>
      </c>
      <c r="I44" t="s">
        <v>505</v>
      </c>
    </row>
    <row r="45" spans="1:9" x14ac:dyDescent="0.2">
      <c r="A45" s="40" t="s">
        <v>429</v>
      </c>
      <c r="B45" s="42">
        <v>39070</v>
      </c>
      <c r="C45" s="51"/>
      <c r="D45" s="29">
        <v>2400</v>
      </c>
      <c r="E45" s="29">
        <v>500</v>
      </c>
      <c r="F45" s="29"/>
      <c r="G45" s="29">
        <v>0</v>
      </c>
      <c r="H45" s="22">
        <f t="shared" si="1"/>
        <v>2900</v>
      </c>
      <c r="I45" t="s">
        <v>220</v>
      </c>
    </row>
    <row r="46" spans="1:9" x14ac:dyDescent="0.2">
      <c r="A46" s="40" t="s">
        <v>654</v>
      </c>
      <c r="B46" s="42">
        <v>39070</v>
      </c>
      <c r="C46" s="51"/>
      <c r="D46" s="29">
        <v>0</v>
      </c>
      <c r="E46" s="29">
        <v>0</v>
      </c>
      <c r="F46" s="29">
        <v>0</v>
      </c>
      <c r="G46" s="29">
        <v>6611</v>
      </c>
      <c r="H46" s="22">
        <f t="shared" si="1"/>
        <v>6611</v>
      </c>
      <c r="I46" t="s">
        <v>221</v>
      </c>
    </row>
    <row r="47" spans="1:9" x14ac:dyDescent="0.2">
      <c r="A47" s="40" t="s">
        <v>458</v>
      </c>
      <c r="B47" s="42">
        <v>39106</v>
      </c>
      <c r="C47" s="29">
        <v>1000</v>
      </c>
      <c r="D47" s="51"/>
      <c r="E47" s="29">
        <v>500</v>
      </c>
      <c r="F47" s="29">
        <v>500</v>
      </c>
      <c r="G47" s="29">
        <v>0</v>
      </c>
      <c r="H47" s="22">
        <f t="shared" si="1"/>
        <v>2000</v>
      </c>
      <c r="I47" t="s">
        <v>459</v>
      </c>
    </row>
    <row r="48" spans="1:9" x14ac:dyDescent="0.2">
      <c r="A48" s="40" t="s">
        <v>421</v>
      </c>
      <c r="B48" s="42">
        <v>39106</v>
      </c>
      <c r="C48" s="29">
        <v>500</v>
      </c>
      <c r="D48" s="51"/>
      <c r="E48" s="29">
        <v>500</v>
      </c>
      <c r="F48" s="29">
        <v>500</v>
      </c>
      <c r="G48" s="29">
        <v>0</v>
      </c>
      <c r="H48" s="22">
        <f t="shared" si="1"/>
        <v>1500</v>
      </c>
      <c r="I48" t="s">
        <v>173</v>
      </c>
    </row>
    <row r="49" spans="1:9" x14ac:dyDescent="0.2">
      <c r="A49" s="40" t="s">
        <v>423</v>
      </c>
      <c r="B49" s="42">
        <v>39121</v>
      </c>
      <c r="C49" s="29">
        <v>1000</v>
      </c>
      <c r="D49" s="51"/>
      <c r="E49" s="29">
        <v>0</v>
      </c>
      <c r="F49" s="29">
        <v>1000</v>
      </c>
      <c r="G49" s="29">
        <v>0</v>
      </c>
      <c r="H49" s="22">
        <f t="shared" si="1"/>
        <v>2000</v>
      </c>
      <c r="I49" t="s">
        <v>499</v>
      </c>
    </row>
    <row r="50" spans="1:9" x14ac:dyDescent="0.2">
      <c r="A50" s="40" t="s">
        <v>492</v>
      </c>
      <c r="B50" s="42">
        <v>39133</v>
      </c>
      <c r="C50" s="29">
        <v>0</v>
      </c>
      <c r="D50" s="51"/>
      <c r="E50" s="29">
        <v>0</v>
      </c>
      <c r="F50" s="29">
        <v>600</v>
      </c>
      <c r="G50" s="29">
        <v>0</v>
      </c>
      <c r="H50" s="22">
        <f t="shared" si="1"/>
        <v>600</v>
      </c>
    </row>
    <row r="51" spans="1:9" x14ac:dyDescent="0.2">
      <c r="A51" s="40" t="s">
        <v>422</v>
      </c>
      <c r="B51" s="42">
        <v>39133</v>
      </c>
      <c r="C51" s="29">
        <v>500</v>
      </c>
      <c r="D51" s="51"/>
      <c r="E51" s="29">
        <v>0</v>
      </c>
      <c r="F51" s="29">
        <v>500</v>
      </c>
      <c r="G51" s="29">
        <v>0</v>
      </c>
      <c r="H51" s="22">
        <f t="shared" si="1"/>
        <v>1000</v>
      </c>
    </row>
    <row r="52" spans="1:9" x14ac:dyDescent="0.2">
      <c r="A52" s="40" t="s">
        <v>424</v>
      </c>
      <c r="B52" s="42">
        <v>39139</v>
      </c>
      <c r="C52" s="29">
        <v>1000</v>
      </c>
      <c r="D52" s="51"/>
      <c r="E52" s="29">
        <v>0</v>
      </c>
      <c r="F52" s="29">
        <v>1000</v>
      </c>
      <c r="G52" s="29">
        <v>0</v>
      </c>
      <c r="H52" s="22">
        <f t="shared" si="1"/>
        <v>2000</v>
      </c>
    </row>
    <row r="53" spans="1:9" x14ac:dyDescent="0.2">
      <c r="A53" s="40" t="s">
        <v>394</v>
      </c>
      <c r="B53" s="42">
        <v>39139</v>
      </c>
      <c r="C53" s="29">
        <v>500</v>
      </c>
      <c r="D53" s="51"/>
      <c r="E53" s="29">
        <v>0</v>
      </c>
      <c r="F53" s="29">
        <v>500</v>
      </c>
      <c r="G53" s="29">
        <v>0</v>
      </c>
      <c r="H53" s="22">
        <f t="shared" si="1"/>
        <v>1000</v>
      </c>
    </row>
    <row r="54" spans="1:9" x14ac:dyDescent="0.2">
      <c r="A54" s="40" t="s">
        <v>653</v>
      </c>
      <c r="B54" s="42">
        <v>39142</v>
      </c>
      <c r="C54" s="29">
        <v>0</v>
      </c>
      <c r="D54" s="51"/>
      <c r="E54" s="29">
        <v>2500</v>
      </c>
      <c r="F54" s="29">
        <v>0</v>
      </c>
      <c r="G54" s="29">
        <v>0</v>
      </c>
      <c r="H54" s="22">
        <f t="shared" si="1"/>
        <v>2500</v>
      </c>
      <c r="I54" t="s">
        <v>585</v>
      </c>
    </row>
    <row r="55" spans="1:9" x14ac:dyDescent="0.2">
      <c r="A55" s="40" t="s">
        <v>183</v>
      </c>
      <c r="B55" s="42">
        <v>39142</v>
      </c>
      <c r="C55" s="29">
        <v>500</v>
      </c>
      <c r="D55" s="51"/>
      <c r="E55" s="29">
        <v>0</v>
      </c>
      <c r="F55" s="29">
        <v>500</v>
      </c>
      <c r="G55" s="29">
        <v>0</v>
      </c>
      <c r="H55" s="22">
        <f t="shared" si="1"/>
        <v>1000</v>
      </c>
      <c r="I55" t="s">
        <v>182</v>
      </c>
    </row>
    <row r="56" spans="1:9" x14ac:dyDescent="0.2">
      <c r="A56" s="40" t="s">
        <v>180</v>
      </c>
      <c r="B56" s="42">
        <v>39147</v>
      </c>
      <c r="C56" s="29">
        <v>500</v>
      </c>
      <c r="D56" s="51"/>
      <c r="E56" s="29">
        <v>0</v>
      </c>
      <c r="F56" s="29">
        <v>0</v>
      </c>
      <c r="G56" s="29">
        <v>0</v>
      </c>
      <c r="H56" s="22">
        <f t="shared" si="1"/>
        <v>500</v>
      </c>
      <c r="I56" t="s">
        <v>181</v>
      </c>
    </row>
    <row r="57" spans="1:9" x14ac:dyDescent="0.2">
      <c r="A57" s="40" t="s">
        <v>178</v>
      </c>
      <c r="B57" s="42">
        <v>39155</v>
      </c>
      <c r="C57" s="29">
        <v>500</v>
      </c>
      <c r="D57" s="51"/>
      <c r="E57" s="29">
        <v>0</v>
      </c>
      <c r="F57" s="29">
        <v>0</v>
      </c>
      <c r="G57" s="29">
        <v>0</v>
      </c>
      <c r="H57" s="22">
        <f t="shared" si="1"/>
        <v>500</v>
      </c>
      <c r="I57" t="s">
        <v>179</v>
      </c>
    </row>
    <row r="58" spans="1:9" x14ac:dyDescent="0.2">
      <c r="A58" s="40" t="s">
        <v>473</v>
      </c>
      <c r="B58" s="42">
        <v>39161</v>
      </c>
      <c r="C58" s="29">
        <v>1000</v>
      </c>
      <c r="D58" s="51"/>
      <c r="E58" s="29">
        <v>1000</v>
      </c>
      <c r="F58" s="29">
        <v>500</v>
      </c>
      <c r="G58" s="29">
        <v>0</v>
      </c>
      <c r="H58" s="22">
        <f t="shared" si="1"/>
        <v>2500</v>
      </c>
    </row>
    <row r="59" spans="1:9" x14ac:dyDescent="0.2">
      <c r="A59" s="40" t="s">
        <v>425</v>
      </c>
      <c r="B59" s="42">
        <v>39161</v>
      </c>
      <c r="C59" s="29">
        <v>1000</v>
      </c>
      <c r="D59" s="51"/>
      <c r="E59" s="29">
        <v>0</v>
      </c>
      <c r="F59" s="29">
        <v>500</v>
      </c>
      <c r="G59" s="29">
        <v>0</v>
      </c>
      <c r="H59" s="22">
        <f t="shared" si="1"/>
        <v>1500</v>
      </c>
    </row>
    <row r="60" spans="1:9" x14ac:dyDescent="0.2">
      <c r="A60" s="40" t="s">
        <v>474</v>
      </c>
      <c r="B60" s="42">
        <v>39189</v>
      </c>
      <c r="C60" s="29">
        <v>1000</v>
      </c>
      <c r="D60" s="51"/>
      <c r="E60" s="29">
        <v>0</v>
      </c>
      <c r="F60" s="29">
        <v>1000</v>
      </c>
      <c r="G60" s="29">
        <v>0</v>
      </c>
      <c r="H60" s="22">
        <f t="shared" si="1"/>
        <v>2000</v>
      </c>
      <c r="I60" t="s">
        <v>477</v>
      </c>
    </row>
    <row r="61" spans="1:9" x14ac:dyDescent="0.2">
      <c r="A61" s="40" t="s">
        <v>487</v>
      </c>
      <c r="B61" s="42">
        <v>39189</v>
      </c>
      <c r="C61" s="29">
        <v>0</v>
      </c>
      <c r="D61" s="51"/>
      <c r="E61" s="29">
        <v>0</v>
      </c>
      <c r="F61" s="29">
        <v>0</v>
      </c>
      <c r="G61" s="29">
        <v>3000</v>
      </c>
      <c r="H61" s="22">
        <f t="shared" si="1"/>
        <v>3000</v>
      </c>
      <c r="I61" t="s">
        <v>174</v>
      </c>
    </row>
    <row r="62" spans="1:9" x14ac:dyDescent="0.2">
      <c r="A62" s="40" t="s">
        <v>394</v>
      </c>
      <c r="B62" s="42">
        <v>39189</v>
      </c>
      <c r="C62" s="29">
        <v>0</v>
      </c>
      <c r="D62" s="51"/>
      <c r="E62" s="29">
        <v>0</v>
      </c>
      <c r="F62" s="29">
        <v>0</v>
      </c>
      <c r="G62" s="29">
        <v>3500</v>
      </c>
      <c r="H62" s="22">
        <f t="shared" si="1"/>
        <v>3500</v>
      </c>
      <c r="I62" t="s">
        <v>175</v>
      </c>
    </row>
    <row r="63" spans="1:9" x14ac:dyDescent="0.2">
      <c r="A63" s="40" t="s">
        <v>415</v>
      </c>
      <c r="B63" s="42">
        <v>39197</v>
      </c>
      <c r="C63" s="29">
        <v>1500</v>
      </c>
      <c r="D63" s="51"/>
      <c r="E63" s="29">
        <v>3061</v>
      </c>
      <c r="F63" s="29">
        <v>500</v>
      </c>
      <c r="G63" s="29">
        <v>0</v>
      </c>
      <c r="H63" s="22">
        <f t="shared" si="1"/>
        <v>5061</v>
      </c>
      <c r="I63" t="s">
        <v>176</v>
      </c>
    </row>
    <row r="64" spans="1:9" x14ac:dyDescent="0.2">
      <c r="A64" s="40" t="s">
        <v>506</v>
      </c>
      <c r="B64" s="42">
        <v>39197</v>
      </c>
      <c r="C64" s="29">
        <v>0</v>
      </c>
      <c r="D64" s="51"/>
      <c r="E64" s="29">
        <v>0</v>
      </c>
      <c r="F64" s="29">
        <v>2000</v>
      </c>
      <c r="G64" s="29">
        <v>0</v>
      </c>
      <c r="H64" s="22">
        <f t="shared" si="1"/>
        <v>2000</v>
      </c>
      <c r="I64" t="s">
        <v>177</v>
      </c>
    </row>
    <row r="65" spans="1:12" x14ac:dyDescent="0.2">
      <c r="A65" s="40" t="s">
        <v>475</v>
      </c>
      <c r="B65" s="42">
        <v>39203</v>
      </c>
      <c r="C65" s="29">
        <v>2000</v>
      </c>
      <c r="D65" s="51"/>
      <c r="E65" s="29">
        <v>0</v>
      </c>
      <c r="F65" s="29">
        <v>0</v>
      </c>
      <c r="G65" s="29">
        <v>0</v>
      </c>
      <c r="H65" s="22">
        <f t="shared" si="1"/>
        <v>2000</v>
      </c>
      <c r="I65" t="s">
        <v>478</v>
      </c>
    </row>
    <row r="66" spans="1:12" x14ac:dyDescent="0.2">
      <c r="A66" s="40" t="s">
        <v>428</v>
      </c>
      <c r="B66" s="42">
        <v>39204</v>
      </c>
      <c r="C66" s="29">
        <v>1000</v>
      </c>
      <c r="D66" s="51"/>
      <c r="E66" s="29">
        <v>1000</v>
      </c>
      <c r="F66" s="29">
        <v>500</v>
      </c>
      <c r="G66" s="29">
        <v>0</v>
      </c>
      <c r="H66" s="22">
        <f t="shared" si="1"/>
        <v>2500</v>
      </c>
      <c r="I66" t="s">
        <v>184</v>
      </c>
    </row>
    <row r="67" spans="1:12" x14ac:dyDescent="0.2">
      <c r="A67" s="40" t="s">
        <v>476</v>
      </c>
      <c r="B67" s="42">
        <v>39209</v>
      </c>
      <c r="C67" s="29">
        <v>1000</v>
      </c>
      <c r="D67" s="51"/>
      <c r="E67" s="29">
        <v>1000</v>
      </c>
      <c r="F67" s="29">
        <v>500</v>
      </c>
      <c r="G67" s="29">
        <v>0</v>
      </c>
      <c r="H67" s="22">
        <f t="shared" si="1"/>
        <v>2500</v>
      </c>
    </row>
    <row r="68" spans="1:12" x14ac:dyDescent="0.2">
      <c r="A68" s="40" t="s">
        <v>479</v>
      </c>
      <c r="B68" s="42">
        <v>39219</v>
      </c>
      <c r="C68" s="29">
        <v>1000</v>
      </c>
      <c r="D68" s="51"/>
      <c r="E68" s="29">
        <v>0</v>
      </c>
      <c r="F68" s="29">
        <v>500</v>
      </c>
      <c r="G68" s="29">
        <v>0</v>
      </c>
      <c r="H68" s="22">
        <f t="shared" si="1"/>
        <v>1500</v>
      </c>
      <c r="I68" t="s">
        <v>482</v>
      </c>
    </row>
    <row r="69" spans="1:12" x14ac:dyDescent="0.2">
      <c r="A69" s="49" t="s">
        <v>467</v>
      </c>
      <c r="B69" s="50">
        <v>39219</v>
      </c>
      <c r="C69" s="29">
        <v>1000</v>
      </c>
      <c r="D69" s="51"/>
      <c r="E69" s="29">
        <v>1000</v>
      </c>
      <c r="F69" s="29"/>
      <c r="G69" s="29">
        <v>0</v>
      </c>
      <c r="H69" s="22">
        <f t="shared" ref="H69:H74" si="2">SUM(C69:G69)</f>
        <v>2000</v>
      </c>
      <c r="I69" t="s">
        <v>483</v>
      </c>
    </row>
    <row r="70" spans="1:12" x14ac:dyDescent="0.2">
      <c r="A70" s="49" t="s">
        <v>426</v>
      </c>
      <c r="B70" s="50">
        <v>39233</v>
      </c>
      <c r="C70" s="29">
        <v>1000</v>
      </c>
      <c r="D70" s="51"/>
      <c r="E70" s="29">
        <v>0</v>
      </c>
      <c r="F70" s="29">
        <v>300</v>
      </c>
      <c r="G70" s="29">
        <v>0</v>
      </c>
      <c r="H70" s="22">
        <f t="shared" si="2"/>
        <v>1300</v>
      </c>
      <c r="I70" t="s">
        <v>188</v>
      </c>
    </row>
    <row r="71" spans="1:12" x14ac:dyDescent="0.2">
      <c r="A71" s="49" t="s">
        <v>507</v>
      </c>
      <c r="B71" s="50">
        <v>39233</v>
      </c>
      <c r="C71" s="29">
        <v>500</v>
      </c>
      <c r="D71" s="51"/>
      <c r="E71" s="29">
        <v>0</v>
      </c>
      <c r="F71" s="29">
        <v>500</v>
      </c>
      <c r="G71" s="29">
        <v>0</v>
      </c>
      <c r="H71" s="22">
        <f t="shared" si="2"/>
        <v>1000</v>
      </c>
      <c r="I71" t="s">
        <v>508</v>
      </c>
    </row>
    <row r="72" spans="1:12" x14ac:dyDescent="0.2">
      <c r="A72" s="49" t="s">
        <v>480</v>
      </c>
      <c r="B72" s="50">
        <v>39233</v>
      </c>
      <c r="C72" s="29">
        <v>2000</v>
      </c>
      <c r="D72" s="51"/>
      <c r="E72" s="29">
        <v>500</v>
      </c>
      <c r="F72" s="29">
        <v>500</v>
      </c>
      <c r="G72" s="29">
        <v>0</v>
      </c>
      <c r="H72" s="22">
        <f t="shared" si="2"/>
        <v>3000</v>
      </c>
      <c r="I72" t="s">
        <v>481</v>
      </c>
    </row>
    <row r="73" spans="1:12" x14ac:dyDescent="0.2">
      <c r="A73" s="49" t="s">
        <v>427</v>
      </c>
      <c r="B73" s="50">
        <v>39252</v>
      </c>
      <c r="C73" s="29">
        <v>2000</v>
      </c>
      <c r="D73" s="51"/>
      <c r="E73" s="29">
        <v>0</v>
      </c>
      <c r="F73" s="29">
        <v>1000</v>
      </c>
      <c r="G73" s="29">
        <v>0</v>
      </c>
      <c r="H73" s="22">
        <f t="shared" si="2"/>
        <v>3000</v>
      </c>
      <c r="I73" t="s">
        <v>192</v>
      </c>
    </row>
    <row r="74" spans="1:12" ht="13.5" thickBot="1" x14ac:dyDescent="0.25">
      <c r="A74" s="43" t="s">
        <v>428</v>
      </c>
      <c r="B74" s="44">
        <v>39260</v>
      </c>
      <c r="C74" s="18">
        <v>1250</v>
      </c>
      <c r="D74" s="52"/>
      <c r="E74" s="18">
        <v>1250</v>
      </c>
      <c r="F74" s="18">
        <v>2500</v>
      </c>
      <c r="G74" s="18">
        <v>0</v>
      </c>
      <c r="H74" s="23">
        <f t="shared" si="2"/>
        <v>5000</v>
      </c>
      <c r="I74" t="s">
        <v>187</v>
      </c>
    </row>
    <row r="75" spans="1:12" s="4" customFormat="1" x14ac:dyDescent="0.2">
      <c r="A75" s="4" t="s">
        <v>390</v>
      </c>
      <c r="C75" s="9">
        <f t="shared" ref="C75:H75" si="3">SUM(C5:C74)</f>
        <v>23250</v>
      </c>
      <c r="D75" s="9">
        <f t="shared" si="3"/>
        <v>31047</v>
      </c>
      <c r="E75" s="9">
        <f t="shared" si="3"/>
        <v>53238</v>
      </c>
      <c r="F75" s="9">
        <f t="shared" si="3"/>
        <v>50442</v>
      </c>
      <c r="G75" s="9">
        <f t="shared" si="3"/>
        <v>95111</v>
      </c>
      <c r="H75" s="9">
        <f t="shared" si="3"/>
        <v>253088</v>
      </c>
    </row>
    <row r="76" spans="1:12" s="4" customFormat="1" x14ac:dyDescent="0.2">
      <c r="C76" s="9"/>
      <c r="D76" s="9"/>
      <c r="E76" s="9"/>
      <c r="F76" s="9"/>
      <c r="G76" s="9"/>
      <c r="H76" s="9"/>
    </row>
    <row r="77" spans="1:12" ht="13.5" thickBot="1" x14ac:dyDescent="0.25">
      <c r="C77" s="5" t="s">
        <v>396</v>
      </c>
      <c r="D77" s="5" t="s">
        <v>420</v>
      </c>
      <c r="E77" s="5" t="s">
        <v>397</v>
      </c>
      <c r="F77" s="5" t="s">
        <v>398</v>
      </c>
      <c r="G77" s="5"/>
      <c r="H77" s="5" t="s">
        <v>400</v>
      </c>
      <c r="K77" s="293"/>
      <c r="L77" s="293"/>
    </row>
    <row r="78" spans="1:12" x14ac:dyDescent="0.2">
      <c r="A78" s="45" t="s">
        <v>391</v>
      </c>
      <c r="B78" s="46"/>
      <c r="C78" s="19">
        <v>3.82</v>
      </c>
      <c r="D78" s="19">
        <v>4550.82</v>
      </c>
      <c r="E78" s="19">
        <v>418.52</v>
      </c>
      <c r="F78" s="16">
        <v>7871.5</v>
      </c>
      <c r="G78" s="35"/>
      <c r="H78" s="26">
        <f>SUM(C78:F78)</f>
        <v>12844.66</v>
      </c>
      <c r="J78" s="284" t="s">
        <v>1163</v>
      </c>
      <c r="K78" s="293"/>
      <c r="L78" s="293"/>
    </row>
    <row r="79" spans="1:12" ht="13.5" thickBot="1" x14ac:dyDescent="0.25">
      <c r="A79" s="47" t="s">
        <v>408</v>
      </c>
      <c r="B79" s="48"/>
      <c r="C79" s="20">
        <v>25000</v>
      </c>
      <c r="D79" s="20">
        <v>25000</v>
      </c>
      <c r="E79" s="20">
        <v>50000</v>
      </c>
      <c r="F79" s="18">
        <v>50000</v>
      </c>
      <c r="G79" s="36"/>
      <c r="H79" s="27">
        <f>SUM(C79:F79)</f>
        <v>150000</v>
      </c>
      <c r="K79" s="293"/>
      <c r="L79" s="293"/>
    </row>
    <row r="80" spans="1:12" s="4" customFormat="1" x14ac:dyDescent="0.2">
      <c r="A80" s="4" t="s">
        <v>409</v>
      </c>
      <c r="C80" s="10">
        <f>SUM(C78:C79)</f>
        <v>25003.82</v>
      </c>
      <c r="D80" s="10">
        <f>SUM(D78:D79)</f>
        <v>29550.82</v>
      </c>
      <c r="E80" s="10">
        <f>SUM(E78:E79)</f>
        <v>50418.52</v>
      </c>
      <c r="F80" s="10">
        <f>SUM(F78:F79)</f>
        <v>57871.5</v>
      </c>
      <c r="G80" s="10"/>
      <c r="H80" s="10">
        <f>SUM(C80:F80)</f>
        <v>162844.66</v>
      </c>
      <c r="K80" s="294"/>
      <c r="L80" s="294"/>
    </row>
    <row r="81" spans="1:12" ht="13.5" thickBot="1" x14ac:dyDescent="0.25">
      <c r="A81" s="2"/>
      <c r="B81" s="3"/>
      <c r="C81" s="8"/>
      <c r="D81" s="8"/>
      <c r="E81" s="8"/>
      <c r="F81" s="8"/>
      <c r="G81" s="8"/>
      <c r="H81" s="8"/>
      <c r="J81" s="260" t="s">
        <v>1163</v>
      </c>
      <c r="K81" s="293"/>
      <c r="L81" s="293"/>
    </row>
    <row r="82" spans="1:12" s="6" customFormat="1" ht="16.5" thickBot="1" x14ac:dyDescent="0.3">
      <c r="A82" s="33" t="s">
        <v>410</v>
      </c>
      <c r="C82" s="14">
        <f>SUM(C80-C75)</f>
        <v>1753.8199999999997</v>
      </c>
      <c r="D82" s="14">
        <f>SUM(D80-D75)</f>
        <v>-1496.1800000000003</v>
      </c>
      <c r="E82" s="14">
        <f>SUM(E80-E75)</f>
        <v>-2819.4800000000032</v>
      </c>
      <c r="F82" s="14">
        <f>SUM(F80-F75)</f>
        <v>7429.5</v>
      </c>
      <c r="G82" s="14"/>
      <c r="H82" s="28">
        <f>SUM(C82:F82)</f>
        <v>4867.6599999999962</v>
      </c>
      <c r="J82" s="283" t="s">
        <v>1163</v>
      </c>
      <c r="K82" s="295"/>
      <c r="L82" s="295"/>
    </row>
    <row r="83" spans="1:12" s="4" customFormat="1" x14ac:dyDescent="0.2">
      <c r="A83" s="34" t="s">
        <v>416</v>
      </c>
      <c r="C83" s="11">
        <f>SUM(C82/C80)</f>
        <v>7.0142082289826102E-2</v>
      </c>
      <c r="D83" s="11">
        <f>SUM(D82/D80)</f>
        <v>-5.0630743918442883E-2</v>
      </c>
      <c r="E83" s="11">
        <f>SUM(E82/E80)</f>
        <v>-5.5921514554572477E-2</v>
      </c>
      <c r="F83" s="11">
        <f>SUM(F82/F80)</f>
        <v>0.12837925403696121</v>
      </c>
      <c r="G83" s="11"/>
      <c r="H83" s="11">
        <f>SUM(H82/H80)</f>
        <v>2.9891431502881313E-2</v>
      </c>
      <c r="K83" s="294"/>
      <c r="L83" s="294"/>
    </row>
    <row r="84" spans="1:12" x14ac:dyDescent="0.2">
      <c r="C84" s="7"/>
      <c r="D84" s="7"/>
      <c r="E84" s="7"/>
      <c r="F84" s="7"/>
      <c r="G84" s="7"/>
      <c r="H84" s="7"/>
      <c r="K84" s="293"/>
      <c r="L84" s="293"/>
    </row>
    <row r="86" spans="1:12" x14ac:dyDescent="0.2">
      <c r="A86" s="59"/>
      <c r="B86" s="58"/>
      <c r="C86" s="58"/>
      <c r="D86" s="58"/>
      <c r="E86" s="1"/>
      <c r="F86" s="1"/>
      <c r="G86" s="1"/>
    </row>
  </sheetData>
  <mergeCells count="1">
    <mergeCell ref="A1:H1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opLeftCell="D48" workbookViewId="0">
      <selection activeCell="I62" sqref="I62:J67"/>
    </sheetView>
  </sheetViews>
  <sheetFormatPr defaultRowHeight="12.75" x14ac:dyDescent="0.2"/>
  <cols>
    <col min="1" max="1" width="39.140625" customWidth="1"/>
    <col min="2" max="2" width="11.5703125" customWidth="1"/>
    <col min="3" max="5" width="14.28515625" bestFit="1" customWidth="1"/>
    <col min="6" max="6" width="15.7109375" customWidth="1"/>
    <col min="7" max="7" width="15.5703125" bestFit="1" customWidth="1"/>
    <col min="8" max="8" width="41.7109375" style="108" bestFit="1" customWidth="1"/>
    <col min="9" max="9" width="12.28515625" bestFit="1" customWidth="1"/>
    <col min="10" max="10" width="9.7109375" bestFit="1" customWidth="1"/>
  </cols>
  <sheetData>
    <row r="1" spans="1:8" ht="23.25" x14ac:dyDescent="0.35">
      <c r="A1" s="313" t="s">
        <v>619</v>
      </c>
      <c r="B1" s="313"/>
      <c r="C1" s="313"/>
      <c r="D1" s="313"/>
      <c r="E1" s="313"/>
      <c r="F1" s="313"/>
      <c r="G1" s="313"/>
    </row>
    <row r="3" spans="1:8" ht="13.5" thickBot="1" x14ac:dyDescent="0.25">
      <c r="A3" s="93" t="s">
        <v>399</v>
      </c>
      <c r="B3" s="94" t="s">
        <v>389</v>
      </c>
      <c r="C3" s="94" t="s">
        <v>138</v>
      </c>
      <c r="D3" s="94" t="s">
        <v>397</v>
      </c>
      <c r="E3" s="94" t="s">
        <v>398</v>
      </c>
      <c r="F3" s="94" t="s">
        <v>418</v>
      </c>
      <c r="G3" s="94" t="s">
        <v>400</v>
      </c>
    </row>
    <row r="4" spans="1:8" x14ac:dyDescent="0.2">
      <c r="A4" s="90" t="s">
        <v>419</v>
      </c>
      <c r="B4" s="91">
        <v>39268</v>
      </c>
      <c r="C4" s="102">
        <v>0</v>
      </c>
      <c r="D4" s="102">
        <v>0</v>
      </c>
      <c r="E4" s="102">
        <v>0</v>
      </c>
      <c r="F4" s="102">
        <v>14040</v>
      </c>
      <c r="G4" s="92">
        <f t="shared" ref="G4:G35" si="0">SUM(C4:F4)</f>
        <v>14040</v>
      </c>
    </row>
    <row r="5" spans="1:8" x14ac:dyDescent="0.2">
      <c r="A5" s="88" t="s">
        <v>392</v>
      </c>
      <c r="B5" s="30">
        <v>39274</v>
      </c>
      <c r="C5" s="102">
        <v>1500</v>
      </c>
      <c r="D5" s="102">
        <v>1000</v>
      </c>
      <c r="E5" s="102">
        <v>1000</v>
      </c>
      <c r="F5" s="102">
        <v>0</v>
      </c>
      <c r="G5" s="22">
        <f t="shared" si="0"/>
        <v>3500</v>
      </c>
      <c r="H5" s="108" t="s">
        <v>186</v>
      </c>
    </row>
    <row r="6" spans="1:8" x14ac:dyDescent="0.2">
      <c r="A6" s="88" t="s">
        <v>393</v>
      </c>
      <c r="B6" s="30">
        <v>39274</v>
      </c>
      <c r="C6" s="103">
        <v>1000</v>
      </c>
      <c r="D6" s="103">
        <v>0</v>
      </c>
      <c r="E6" s="103">
        <v>0</v>
      </c>
      <c r="F6" s="103">
        <v>0</v>
      </c>
      <c r="G6" s="22">
        <f t="shared" si="0"/>
        <v>1000</v>
      </c>
      <c r="H6" s="108" t="s">
        <v>185</v>
      </c>
    </row>
    <row r="7" spans="1:8" x14ac:dyDescent="0.2">
      <c r="A7" s="88" t="s">
        <v>395</v>
      </c>
      <c r="B7" s="30">
        <v>39281</v>
      </c>
      <c r="C7" s="103">
        <v>1500</v>
      </c>
      <c r="D7" s="103">
        <v>3500</v>
      </c>
      <c r="E7" s="103">
        <v>0</v>
      </c>
      <c r="F7" s="103">
        <v>0</v>
      </c>
      <c r="G7" s="22">
        <f t="shared" si="0"/>
        <v>5000</v>
      </c>
    </row>
    <row r="8" spans="1:8" x14ac:dyDescent="0.2">
      <c r="A8" s="88" t="s">
        <v>415</v>
      </c>
      <c r="B8" s="30">
        <v>39288</v>
      </c>
      <c r="C8" s="103">
        <v>2500</v>
      </c>
      <c r="D8" s="103">
        <v>5000</v>
      </c>
      <c r="E8" s="103">
        <v>2500</v>
      </c>
      <c r="F8" s="103">
        <v>0</v>
      </c>
      <c r="G8" s="22">
        <f t="shared" si="0"/>
        <v>10000</v>
      </c>
    </row>
    <row r="9" spans="1:8" x14ac:dyDescent="0.2">
      <c r="A9" s="88" t="s">
        <v>402</v>
      </c>
      <c r="B9" s="30">
        <v>39293</v>
      </c>
      <c r="C9" s="103">
        <v>750</v>
      </c>
      <c r="D9" s="103">
        <v>750</v>
      </c>
      <c r="E9" s="103">
        <v>1000</v>
      </c>
      <c r="F9" s="103">
        <v>0</v>
      </c>
      <c r="G9" s="22">
        <f t="shared" si="0"/>
        <v>2500</v>
      </c>
    </row>
    <row r="10" spans="1:8" x14ac:dyDescent="0.2">
      <c r="A10" s="88" t="s">
        <v>414</v>
      </c>
      <c r="B10" s="30">
        <v>39293</v>
      </c>
      <c r="C10" s="103">
        <v>3750</v>
      </c>
      <c r="D10" s="103">
        <v>0</v>
      </c>
      <c r="E10" s="103">
        <v>3750</v>
      </c>
      <c r="F10" s="103">
        <v>0</v>
      </c>
      <c r="G10" s="22">
        <f t="shared" si="0"/>
        <v>7500</v>
      </c>
      <c r="H10" s="108" t="s">
        <v>149</v>
      </c>
    </row>
    <row r="11" spans="1:8" x14ac:dyDescent="0.2">
      <c r="A11" s="88" t="s">
        <v>403</v>
      </c>
      <c r="B11" s="30">
        <v>39293</v>
      </c>
      <c r="C11" s="103">
        <v>500</v>
      </c>
      <c r="D11" s="103">
        <v>500</v>
      </c>
      <c r="E11" s="103">
        <v>1000</v>
      </c>
      <c r="F11" s="103">
        <v>0</v>
      </c>
      <c r="G11" s="22">
        <f t="shared" si="0"/>
        <v>2000</v>
      </c>
    </row>
    <row r="12" spans="1:8" x14ac:dyDescent="0.2">
      <c r="A12" s="88" t="s">
        <v>413</v>
      </c>
      <c r="B12" s="30">
        <v>39309</v>
      </c>
      <c r="C12" s="103">
        <v>1000</v>
      </c>
      <c r="D12" s="103">
        <v>1000</v>
      </c>
      <c r="E12" s="103">
        <v>1000</v>
      </c>
      <c r="F12" s="103">
        <v>0</v>
      </c>
      <c r="G12" s="22">
        <f t="shared" si="0"/>
        <v>3000</v>
      </c>
    </row>
    <row r="13" spans="1:8" x14ac:dyDescent="0.2">
      <c r="A13" s="88" t="s">
        <v>394</v>
      </c>
      <c r="B13" s="30">
        <v>39316</v>
      </c>
      <c r="C13" s="103">
        <v>1000</v>
      </c>
      <c r="D13" s="103">
        <v>0</v>
      </c>
      <c r="E13" s="103">
        <v>3250</v>
      </c>
      <c r="F13" s="103">
        <v>0</v>
      </c>
      <c r="G13" s="22">
        <f t="shared" si="0"/>
        <v>4250</v>
      </c>
    </row>
    <row r="14" spans="1:8" x14ac:dyDescent="0.2">
      <c r="A14" s="88" t="s">
        <v>404</v>
      </c>
      <c r="B14" s="30">
        <v>39323</v>
      </c>
      <c r="C14" s="103">
        <v>900</v>
      </c>
      <c r="D14" s="103">
        <v>500</v>
      </c>
      <c r="E14" s="103">
        <v>1000</v>
      </c>
      <c r="F14" s="103">
        <v>0</v>
      </c>
      <c r="G14" s="22">
        <f t="shared" si="0"/>
        <v>2400</v>
      </c>
    </row>
    <row r="15" spans="1:8" x14ac:dyDescent="0.2">
      <c r="A15" s="88" t="s">
        <v>401</v>
      </c>
      <c r="B15" s="30">
        <v>39323</v>
      </c>
      <c r="C15" s="103">
        <v>500</v>
      </c>
      <c r="D15" s="103">
        <v>500</v>
      </c>
      <c r="E15" s="103">
        <v>500</v>
      </c>
      <c r="F15" s="103">
        <v>0</v>
      </c>
      <c r="G15" s="22">
        <f t="shared" si="0"/>
        <v>1500</v>
      </c>
      <c r="H15" s="108" t="s">
        <v>453</v>
      </c>
    </row>
    <row r="16" spans="1:8" x14ac:dyDescent="0.2">
      <c r="A16" s="88" t="s">
        <v>405</v>
      </c>
      <c r="B16" s="30">
        <v>39330</v>
      </c>
      <c r="C16" s="103">
        <v>333</v>
      </c>
      <c r="D16" s="103">
        <v>334</v>
      </c>
      <c r="E16" s="103">
        <v>333</v>
      </c>
      <c r="F16" s="103">
        <v>0</v>
      </c>
      <c r="G16" s="22">
        <f t="shared" si="0"/>
        <v>1000</v>
      </c>
    </row>
    <row r="17" spans="1:9" x14ac:dyDescent="0.2">
      <c r="A17" s="88" t="s">
        <v>406</v>
      </c>
      <c r="B17" s="30">
        <v>39337</v>
      </c>
      <c r="C17" s="100">
        <v>1000</v>
      </c>
      <c r="D17" s="100">
        <v>1000</v>
      </c>
      <c r="E17" s="100">
        <v>1000</v>
      </c>
      <c r="F17" s="100">
        <v>0</v>
      </c>
      <c r="G17" s="22">
        <f t="shared" si="0"/>
        <v>3000</v>
      </c>
      <c r="H17" s="108" t="s">
        <v>156</v>
      </c>
    </row>
    <row r="18" spans="1:9" x14ac:dyDescent="0.2">
      <c r="A18" s="88" t="s">
        <v>411</v>
      </c>
      <c r="B18" s="15">
        <v>39344</v>
      </c>
      <c r="C18" s="100">
        <v>3000</v>
      </c>
      <c r="D18" s="100">
        <v>2000</v>
      </c>
      <c r="E18" s="100">
        <v>2500</v>
      </c>
      <c r="F18" s="100">
        <v>0</v>
      </c>
      <c r="G18" s="22">
        <f t="shared" si="0"/>
        <v>7500</v>
      </c>
      <c r="H18" s="108" t="s">
        <v>129</v>
      </c>
    </row>
    <row r="19" spans="1:9" x14ac:dyDescent="0.2">
      <c r="A19" s="88" t="s">
        <v>412</v>
      </c>
      <c r="B19" s="15">
        <v>39344</v>
      </c>
      <c r="C19" s="100">
        <v>1000</v>
      </c>
      <c r="D19" s="100">
        <v>3000</v>
      </c>
      <c r="E19" s="100">
        <v>1500</v>
      </c>
      <c r="F19" s="100">
        <v>0</v>
      </c>
      <c r="G19" s="22">
        <f t="shared" si="0"/>
        <v>5500</v>
      </c>
      <c r="H19" s="108" t="s">
        <v>128</v>
      </c>
    </row>
    <row r="20" spans="1:9" x14ac:dyDescent="0.2">
      <c r="A20" s="88" t="s">
        <v>414</v>
      </c>
      <c r="B20" s="15">
        <v>39351</v>
      </c>
      <c r="C20" s="100">
        <v>2000</v>
      </c>
      <c r="D20" s="100">
        <v>8000</v>
      </c>
      <c r="E20" s="100">
        <v>0</v>
      </c>
      <c r="F20" s="100">
        <v>0</v>
      </c>
      <c r="G20" s="22">
        <f t="shared" si="0"/>
        <v>10000</v>
      </c>
      <c r="H20" s="108" t="s">
        <v>127</v>
      </c>
    </row>
    <row r="21" spans="1:9" x14ac:dyDescent="0.2">
      <c r="A21" s="88" t="s">
        <v>419</v>
      </c>
      <c r="B21" s="15">
        <v>39352</v>
      </c>
      <c r="C21" s="100">
        <v>0</v>
      </c>
      <c r="D21" s="100">
        <v>0</v>
      </c>
      <c r="E21" s="100">
        <v>0</v>
      </c>
      <c r="F21" s="100">
        <v>14040</v>
      </c>
      <c r="G21" s="22">
        <f t="shared" si="0"/>
        <v>14040</v>
      </c>
      <c r="H21" s="108" t="s">
        <v>150</v>
      </c>
    </row>
    <row r="22" spans="1:9" x14ac:dyDescent="0.2">
      <c r="A22" s="88" t="s">
        <v>417</v>
      </c>
      <c r="B22" s="15">
        <v>39358</v>
      </c>
      <c r="C22" s="100">
        <v>2250</v>
      </c>
      <c r="D22" s="100">
        <v>2250</v>
      </c>
      <c r="E22" s="100">
        <v>500</v>
      </c>
      <c r="F22" s="100">
        <v>0</v>
      </c>
      <c r="G22" s="22">
        <f t="shared" si="0"/>
        <v>5000</v>
      </c>
      <c r="H22" s="108" t="s">
        <v>126</v>
      </c>
    </row>
    <row r="23" spans="1:9" x14ac:dyDescent="0.2">
      <c r="A23" s="88" t="s">
        <v>402</v>
      </c>
      <c r="B23" s="15">
        <v>39365</v>
      </c>
      <c r="C23" s="100">
        <v>1000</v>
      </c>
      <c r="D23" s="100">
        <v>2000</v>
      </c>
      <c r="E23" s="100">
        <v>500</v>
      </c>
      <c r="F23" s="100">
        <v>0</v>
      </c>
      <c r="G23" s="22">
        <f t="shared" si="0"/>
        <v>3500</v>
      </c>
      <c r="H23" s="108" t="s">
        <v>125</v>
      </c>
    </row>
    <row r="24" spans="1:9" x14ac:dyDescent="0.2">
      <c r="A24" s="88" t="s">
        <v>585</v>
      </c>
      <c r="B24" s="15">
        <v>39365</v>
      </c>
      <c r="C24" s="100">
        <v>500</v>
      </c>
      <c r="D24" s="100">
        <v>2000</v>
      </c>
      <c r="E24" s="100">
        <v>0</v>
      </c>
      <c r="F24" s="100">
        <v>0</v>
      </c>
      <c r="G24" s="22">
        <f t="shared" si="0"/>
        <v>2500</v>
      </c>
      <c r="H24" s="108" t="s">
        <v>585</v>
      </c>
    </row>
    <row r="25" spans="1:9" x14ac:dyDescent="0.2">
      <c r="A25" s="88" t="s">
        <v>734</v>
      </c>
      <c r="B25" s="15">
        <v>39372</v>
      </c>
      <c r="C25" s="100">
        <v>2000</v>
      </c>
      <c r="D25" s="100">
        <v>2000</v>
      </c>
      <c r="E25" s="100">
        <v>2000</v>
      </c>
      <c r="F25" s="100">
        <v>0</v>
      </c>
      <c r="G25" s="60">
        <f t="shared" si="0"/>
        <v>6000</v>
      </c>
      <c r="H25" s="108" t="s">
        <v>571</v>
      </c>
    </row>
    <row r="26" spans="1:9" x14ac:dyDescent="0.2">
      <c r="A26" s="89" t="s">
        <v>890</v>
      </c>
      <c r="B26" s="68">
        <v>39377</v>
      </c>
      <c r="C26" s="100">
        <v>500</v>
      </c>
      <c r="D26" s="100">
        <v>0</v>
      </c>
      <c r="E26" s="100">
        <v>500</v>
      </c>
      <c r="F26" s="100">
        <v>0</v>
      </c>
      <c r="G26" s="60">
        <f t="shared" si="0"/>
        <v>1000</v>
      </c>
      <c r="H26" s="108" t="s">
        <v>530</v>
      </c>
    </row>
    <row r="27" spans="1:9" x14ac:dyDescent="0.2">
      <c r="A27" s="89" t="s">
        <v>735</v>
      </c>
      <c r="B27" s="68">
        <v>39384</v>
      </c>
      <c r="C27" s="100">
        <v>500</v>
      </c>
      <c r="D27" s="100">
        <v>0</v>
      </c>
      <c r="E27" s="100">
        <v>500</v>
      </c>
      <c r="F27" s="100">
        <v>0</v>
      </c>
      <c r="G27" s="60">
        <f t="shared" si="0"/>
        <v>1000</v>
      </c>
      <c r="H27" s="108" t="s">
        <v>124</v>
      </c>
    </row>
    <row r="28" spans="1:9" x14ac:dyDescent="0.2">
      <c r="A28" s="89" t="s">
        <v>736</v>
      </c>
      <c r="B28" s="68">
        <v>39384</v>
      </c>
      <c r="C28" s="100">
        <v>1000</v>
      </c>
      <c r="D28" s="100">
        <v>0</v>
      </c>
      <c r="E28" s="100">
        <v>500</v>
      </c>
      <c r="F28" s="100">
        <v>0</v>
      </c>
      <c r="G28" s="60">
        <f t="shared" si="0"/>
        <v>1500</v>
      </c>
      <c r="H28" s="108" t="s">
        <v>123</v>
      </c>
    </row>
    <row r="29" spans="1:9" s="116" customFormat="1" x14ac:dyDescent="0.2">
      <c r="A29" s="89" t="s">
        <v>737</v>
      </c>
      <c r="B29" s="113">
        <v>39384</v>
      </c>
      <c r="C29" s="100">
        <v>500</v>
      </c>
      <c r="D29" s="100">
        <v>500</v>
      </c>
      <c r="E29" s="100">
        <v>1000</v>
      </c>
      <c r="F29" s="100">
        <v>0</v>
      </c>
      <c r="G29" s="114">
        <f t="shared" si="0"/>
        <v>2000</v>
      </c>
      <c r="H29" s="108" t="s">
        <v>122</v>
      </c>
      <c r="I29" s="115"/>
    </row>
    <row r="30" spans="1:9" x14ac:dyDescent="0.2">
      <c r="A30" s="89" t="s">
        <v>92</v>
      </c>
      <c r="B30" s="68">
        <v>39405</v>
      </c>
      <c r="C30" s="100">
        <v>1500</v>
      </c>
      <c r="D30" s="100">
        <v>0</v>
      </c>
      <c r="E30" s="100">
        <v>500</v>
      </c>
      <c r="F30" s="100">
        <v>0</v>
      </c>
      <c r="G30" s="60">
        <f t="shared" si="0"/>
        <v>2000</v>
      </c>
      <c r="H30" s="108" t="s">
        <v>119</v>
      </c>
    </row>
    <row r="31" spans="1:9" x14ac:dyDescent="0.2">
      <c r="A31" s="89" t="s">
        <v>581</v>
      </c>
      <c r="B31" s="68">
        <v>39419</v>
      </c>
      <c r="C31" s="100">
        <v>400</v>
      </c>
      <c r="D31" s="100">
        <v>0</v>
      </c>
      <c r="E31" s="100">
        <v>1200</v>
      </c>
      <c r="F31" s="100">
        <v>0</v>
      </c>
      <c r="G31" s="60">
        <f t="shared" si="0"/>
        <v>1600</v>
      </c>
      <c r="H31" s="108" t="s">
        <v>118</v>
      </c>
    </row>
    <row r="32" spans="1:9" x14ac:dyDescent="0.2">
      <c r="A32" s="89" t="s">
        <v>874</v>
      </c>
      <c r="B32" s="68">
        <v>39419</v>
      </c>
      <c r="C32" s="100">
        <v>2000</v>
      </c>
      <c r="D32" s="100">
        <v>0</v>
      </c>
      <c r="E32" s="100">
        <v>1000</v>
      </c>
      <c r="F32" s="100">
        <v>0</v>
      </c>
      <c r="G32" s="60">
        <f t="shared" si="0"/>
        <v>3000</v>
      </c>
      <c r="H32" s="108" t="s">
        <v>117</v>
      </c>
    </row>
    <row r="33" spans="1:8" x14ac:dyDescent="0.2">
      <c r="A33" s="89" t="s">
        <v>718</v>
      </c>
      <c r="B33" s="68">
        <v>39433</v>
      </c>
      <c r="C33" s="100">
        <v>500</v>
      </c>
      <c r="D33" s="100">
        <v>0</v>
      </c>
      <c r="E33" s="100">
        <v>500</v>
      </c>
      <c r="F33" s="100">
        <v>0</v>
      </c>
      <c r="G33" s="60">
        <f t="shared" si="0"/>
        <v>1000</v>
      </c>
      <c r="H33" s="108" t="s">
        <v>95</v>
      </c>
    </row>
    <row r="34" spans="1:8" x14ac:dyDescent="0.2">
      <c r="A34" s="89" t="s">
        <v>781</v>
      </c>
      <c r="B34" s="68">
        <v>39447</v>
      </c>
      <c r="C34" s="100">
        <v>0</v>
      </c>
      <c r="D34" s="100">
        <v>0</v>
      </c>
      <c r="E34" s="100">
        <v>550</v>
      </c>
      <c r="F34" s="100">
        <v>0</v>
      </c>
      <c r="G34" s="60">
        <f t="shared" si="0"/>
        <v>550</v>
      </c>
      <c r="H34" s="108" t="s">
        <v>505</v>
      </c>
    </row>
    <row r="35" spans="1:8" x14ac:dyDescent="0.2">
      <c r="A35" s="89" t="s">
        <v>419</v>
      </c>
      <c r="B35" s="68">
        <v>39449</v>
      </c>
      <c r="C35" s="100">
        <v>0</v>
      </c>
      <c r="D35" s="100">
        <v>0</v>
      </c>
      <c r="E35" s="100">
        <v>0</v>
      </c>
      <c r="F35" s="100">
        <v>14040</v>
      </c>
      <c r="G35" s="60">
        <f t="shared" si="0"/>
        <v>14040</v>
      </c>
    </row>
    <row r="36" spans="1:8" x14ac:dyDescent="0.2">
      <c r="A36" s="89" t="s">
        <v>473</v>
      </c>
      <c r="B36" s="68">
        <v>39475</v>
      </c>
      <c r="C36" s="100">
        <v>500</v>
      </c>
      <c r="D36" s="100">
        <v>500</v>
      </c>
      <c r="E36" s="100">
        <v>500</v>
      </c>
      <c r="F36" s="100">
        <v>0</v>
      </c>
      <c r="G36" s="60">
        <f t="shared" ref="G36:G60" si="1">SUM(C36:F36)</f>
        <v>1500</v>
      </c>
      <c r="H36" s="108" t="s">
        <v>96</v>
      </c>
    </row>
    <row r="37" spans="1:8" x14ac:dyDescent="0.2">
      <c r="A37" s="89" t="s">
        <v>407</v>
      </c>
      <c r="B37" s="68">
        <v>39475</v>
      </c>
      <c r="C37" s="100">
        <v>1000</v>
      </c>
      <c r="D37" s="100">
        <v>0</v>
      </c>
      <c r="E37" s="100">
        <v>1000</v>
      </c>
      <c r="F37" s="100">
        <v>0</v>
      </c>
      <c r="G37" s="60">
        <f t="shared" si="1"/>
        <v>2000</v>
      </c>
      <c r="H37" s="108" t="s">
        <v>97</v>
      </c>
    </row>
    <row r="38" spans="1:8" x14ac:dyDescent="0.2">
      <c r="A38" s="89" t="s">
        <v>98</v>
      </c>
      <c r="B38" s="68">
        <v>39489</v>
      </c>
      <c r="C38" s="100">
        <v>1000</v>
      </c>
      <c r="D38" s="100">
        <v>1000</v>
      </c>
      <c r="E38" s="100">
        <v>1000</v>
      </c>
      <c r="F38" s="97">
        <v>0</v>
      </c>
      <c r="G38" s="60">
        <f t="shared" si="1"/>
        <v>3000</v>
      </c>
      <c r="H38" s="108" t="s">
        <v>459</v>
      </c>
    </row>
    <row r="39" spans="1:8" x14ac:dyDescent="0.2">
      <c r="A39" s="89" t="s">
        <v>99</v>
      </c>
      <c r="B39" s="68">
        <v>39489</v>
      </c>
      <c r="C39" s="100">
        <v>1000</v>
      </c>
      <c r="D39" s="100">
        <v>500</v>
      </c>
      <c r="E39" s="100">
        <v>500</v>
      </c>
      <c r="F39" s="97">
        <v>0</v>
      </c>
      <c r="G39" s="60">
        <f t="shared" si="1"/>
        <v>2000</v>
      </c>
      <c r="H39" s="108" t="s">
        <v>100</v>
      </c>
    </row>
    <row r="40" spans="1:8" x14ac:dyDescent="0.2">
      <c r="A40" s="89" t="s">
        <v>101</v>
      </c>
      <c r="B40" s="68">
        <v>39489</v>
      </c>
      <c r="C40" s="100">
        <v>500</v>
      </c>
      <c r="D40" s="100">
        <v>1500</v>
      </c>
      <c r="E40" s="100">
        <v>1500</v>
      </c>
      <c r="F40" s="97">
        <v>0</v>
      </c>
      <c r="G40" s="60">
        <f t="shared" si="1"/>
        <v>3500</v>
      </c>
      <c r="H40" s="108" t="s">
        <v>116</v>
      </c>
    </row>
    <row r="41" spans="1:8" x14ac:dyDescent="0.2">
      <c r="A41" s="89" t="s">
        <v>102</v>
      </c>
      <c r="B41" s="68">
        <v>39503</v>
      </c>
      <c r="C41" s="100">
        <v>500</v>
      </c>
      <c r="D41" s="100">
        <v>500</v>
      </c>
      <c r="E41" s="100">
        <v>500</v>
      </c>
      <c r="F41" s="97">
        <v>0</v>
      </c>
      <c r="G41" s="60">
        <f t="shared" si="1"/>
        <v>1500</v>
      </c>
      <c r="H41" s="108" t="s">
        <v>103</v>
      </c>
    </row>
    <row r="42" spans="1:8" x14ac:dyDescent="0.2">
      <c r="A42" s="89" t="s">
        <v>564</v>
      </c>
      <c r="B42" s="68">
        <v>39503</v>
      </c>
      <c r="C42" s="100">
        <v>1000</v>
      </c>
      <c r="D42" s="100">
        <v>1000</v>
      </c>
      <c r="E42" s="100">
        <v>1000</v>
      </c>
      <c r="F42" s="97">
        <v>0</v>
      </c>
      <c r="G42" s="60">
        <f t="shared" si="1"/>
        <v>3000</v>
      </c>
      <c r="H42" s="108" t="s">
        <v>104</v>
      </c>
    </row>
    <row r="43" spans="1:8" x14ac:dyDescent="0.2">
      <c r="A43" s="89" t="s">
        <v>428</v>
      </c>
      <c r="B43" s="68">
        <v>39506</v>
      </c>
      <c r="C43" s="100">
        <v>500</v>
      </c>
      <c r="D43" s="100">
        <v>500</v>
      </c>
      <c r="E43" s="100">
        <v>1000</v>
      </c>
      <c r="F43" s="97">
        <v>0</v>
      </c>
      <c r="G43" s="60">
        <f t="shared" si="1"/>
        <v>2000</v>
      </c>
      <c r="H43" s="108" t="s">
        <v>163</v>
      </c>
    </row>
    <row r="44" spans="1:8" x14ac:dyDescent="0.2">
      <c r="A44" s="89" t="s">
        <v>164</v>
      </c>
      <c r="B44" s="68">
        <v>39519</v>
      </c>
      <c r="C44" s="100">
        <v>1000</v>
      </c>
      <c r="D44" s="97">
        <v>0</v>
      </c>
      <c r="E44" s="100">
        <v>500</v>
      </c>
      <c r="F44" s="97">
        <v>0</v>
      </c>
      <c r="G44" s="60">
        <f t="shared" si="1"/>
        <v>1500</v>
      </c>
      <c r="H44" s="108" t="s">
        <v>478</v>
      </c>
    </row>
    <row r="45" spans="1:8" x14ac:dyDescent="0.2">
      <c r="A45" s="89" t="s">
        <v>89</v>
      </c>
      <c r="B45" s="68">
        <v>39519</v>
      </c>
      <c r="C45" s="100">
        <v>1000</v>
      </c>
      <c r="D45" s="97">
        <v>0</v>
      </c>
      <c r="E45" s="100">
        <v>1000</v>
      </c>
      <c r="F45" s="97">
        <v>0</v>
      </c>
      <c r="G45" s="60">
        <f t="shared" si="1"/>
        <v>2000</v>
      </c>
      <c r="H45" s="108" t="s">
        <v>108</v>
      </c>
    </row>
    <row r="46" spans="1:8" x14ac:dyDescent="0.2">
      <c r="A46" s="89" t="s">
        <v>415</v>
      </c>
      <c r="B46" s="68">
        <v>39540</v>
      </c>
      <c r="C46" s="100">
        <v>100</v>
      </c>
      <c r="D46" s="100">
        <v>100</v>
      </c>
      <c r="E46" s="97">
        <v>0</v>
      </c>
      <c r="F46" s="97">
        <v>0</v>
      </c>
      <c r="G46" s="60">
        <f t="shared" si="1"/>
        <v>200</v>
      </c>
      <c r="H46" s="108" t="s">
        <v>109</v>
      </c>
    </row>
    <row r="47" spans="1:8" x14ac:dyDescent="0.2">
      <c r="A47" s="89" t="s">
        <v>110</v>
      </c>
      <c r="B47" s="68">
        <v>39547</v>
      </c>
      <c r="C47" s="100">
        <v>500</v>
      </c>
      <c r="D47" s="100">
        <v>500</v>
      </c>
      <c r="E47" s="100">
        <v>1000</v>
      </c>
      <c r="F47" s="97">
        <v>0</v>
      </c>
      <c r="G47" s="60">
        <f t="shared" si="1"/>
        <v>2000</v>
      </c>
      <c r="H47" s="108" t="s">
        <v>111</v>
      </c>
    </row>
    <row r="48" spans="1:8" x14ac:dyDescent="0.2">
      <c r="A48" s="89" t="s">
        <v>513</v>
      </c>
      <c r="B48" s="68">
        <v>39559</v>
      </c>
      <c r="C48" s="100">
        <v>500</v>
      </c>
      <c r="D48" s="97">
        <v>0</v>
      </c>
      <c r="E48" s="97">
        <v>0</v>
      </c>
      <c r="F48" s="97">
        <v>0</v>
      </c>
      <c r="G48" s="60">
        <f t="shared" si="1"/>
        <v>500</v>
      </c>
      <c r="H48" s="108" t="s">
        <v>521</v>
      </c>
    </row>
    <row r="49" spans="1:10" x14ac:dyDescent="0.2">
      <c r="A49" s="89" t="s">
        <v>112</v>
      </c>
      <c r="B49" s="68">
        <v>39559</v>
      </c>
      <c r="C49" s="100">
        <v>500</v>
      </c>
      <c r="D49" s="97">
        <v>0</v>
      </c>
      <c r="E49" s="100">
        <v>500</v>
      </c>
      <c r="F49" s="97">
        <v>0</v>
      </c>
      <c r="G49" s="60">
        <f t="shared" si="1"/>
        <v>1000</v>
      </c>
      <c r="H49" s="108" t="s">
        <v>114</v>
      </c>
    </row>
    <row r="50" spans="1:10" x14ac:dyDescent="0.2">
      <c r="A50" s="89" t="s">
        <v>113</v>
      </c>
      <c r="B50" s="68">
        <v>39559</v>
      </c>
      <c r="C50" s="100">
        <v>500</v>
      </c>
      <c r="D50" s="100">
        <v>500</v>
      </c>
      <c r="E50" s="100">
        <v>1000</v>
      </c>
      <c r="F50" s="97">
        <v>0</v>
      </c>
      <c r="G50" s="60">
        <f t="shared" si="1"/>
        <v>2000</v>
      </c>
      <c r="H50" s="108" t="s">
        <v>115</v>
      </c>
    </row>
    <row r="51" spans="1:10" x14ac:dyDescent="0.2">
      <c r="A51" s="89" t="s">
        <v>131</v>
      </c>
      <c r="B51" s="68">
        <v>39568</v>
      </c>
      <c r="C51" s="100">
        <v>500</v>
      </c>
      <c r="D51" s="100">
        <v>0</v>
      </c>
      <c r="E51" s="100">
        <v>500</v>
      </c>
      <c r="F51" s="97">
        <v>0</v>
      </c>
      <c r="G51" s="60">
        <f t="shared" si="1"/>
        <v>1000</v>
      </c>
      <c r="H51" s="108" t="s">
        <v>132</v>
      </c>
    </row>
    <row r="52" spans="1:10" x14ac:dyDescent="0.2">
      <c r="A52" s="89" t="s">
        <v>130</v>
      </c>
      <c r="B52" s="68">
        <v>39573</v>
      </c>
      <c r="C52" s="100">
        <v>1000</v>
      </c>
      <c r="D52" s="100">
        <v>500</v>
      </c>
      <c r="E52" s="100">
        <v>2000</v>
      </c>
      <c r="F52" s="97">
        <v>0</v>
      </c>
      <c r="G52" s="60">
        <f t="shared" si="1"/>
        <v>3500</v>
      </c>
      <c r="H52" s="108" t="s">
        <v>482</v>
      </c>
    </row>
    <row r="53" spans="1:10" x14ac:dyDescent="0.2">
      <c r="A53" s="89" t="s">
        <v>508</v>
      </c>
      <c r="B53" s="68">
        <v>39582</v>
      </c>
      <c r="C53" s="100">
        <v>885</v>
      </c>
      <c r="D53" s="100">
        <v>0</v>
      </c>
      <c r="E53" s="100">
        <v>885</v>
      </c>
      <c r="F53" s="97">
        <v>0</v>
      </c>
      <c r="G53" s="60">
        <f t="shared" si="1"/>
        <v>1770</v>
      </c>
      <c r="H53" s="108" t="s">
        <v>133</v>
      </c>
    </row>
    <row r="54" spans="1:10" x14ac:dyDescent="0.2">
      <c r="A54" s="89" t="s">
        <v>476</v>
      </c>
      <c r="B54" s="68">
        <v>39601</v>
      </c>
      <c r="C54" s="100">
        <v>1000</v>
      </c>
      <c r="D54" s="101">
        <v>1000</v>
      </c>
      <c r="E54" s="100">
        <v>500</v>
      </c>
      <c r="F54" s="97">
        <v>0</v>
      </c>
      <c r="G54" s="60">
        <f t="shared" si="1"/>
        <v>2500</v>
      </c>
      <c r="H54" s="108" t="s">
        <v>134</v>
      </c>
    </row>
    <row r="55" spans="1:10" x14ac:dyDescent="0.2">
      <c r="A55" s="89" t="s">
        <v>415</v>
      </c>
      <c r="B55" s="68">
        <v>39601</v>
      </c>
      <c r="C55" s="100">
        <v>500</v>
      </c>
      <c r="D55" s="101">
        <v>1614.95</v>
      </c>
      <c r="E55" s="100">
        <v>500</v>
      </c>
      <c r="F55" s="97">
        <v>0</v>
      </c>
      <c r="G55" s="60">
        <f t="shared" si="1"/>
        <v>2614.9499999999998</v>
      </c>
      <c r="H55" s="108" t="s">
        <v>135</v>
      </c>
    </row>
    <row r="56" spans="1:10" x14ac:dyDescent="0.2">
      <c r="A56" s="89" t="s">
        <v>136</v>
      </c>
      <c r="B56" s="68">
        <v>39601</v>
      </c>
      <c r="C56" s="97">
        <v>0</v>
      </c>
      <c r="D56" s="100">
        <v>3500</v>
      </c>
      <c r="E56" s="100">
        <v>500</v>
      </c>
      <c r="F56" s="97">
        <v>0</v>
      </c>
      <c r="G56" s="60">
        <f t="shared" si="1"/>
        <v>4000</v>
      </c>
      <c r="H56" s="108" t="s">
        <v>137</v>
      </c>
    </row>
    <row r="57" spans="1:10" x14ac:dyDescent="0.2">
      <c r="A57" s="89" t="s">
        <v>541</v>
      </c>
      <c r="B57" s="68">
        <v>39601</v>
      </c>
      <c r="C57" s="100">
        <v>500</v>
      </c>
      <c r="D57" s="100">
        <v>1000</v>
      </c>
      <c r="E57" s="100">
        <v>500</v>
      </c>
      <c r="F57" s="97">
        <v>0</v>
      </c>
      <c r="G57" s="60">
        <f t="shared" si="1"/>
        <v>2000</v>
      </c>
      <c r="H57" s="108" t="s">
        <v>139</v>
      </c>
    </row>
    <row r="58" spans="1:10" x14ac:dyDescent="0.2">
      <c r="A58" s="89" t="s">
        <v>480</v>
      </c>
      <c r="B58" s="68">
        <v>39601</v>
      </c>
      <c r="C58" s="100">
        <v>750</v>
      </c>
      <c r="D58" s="100">
        <v>500</v>
      </c>
      <c r="E58" s="100">
        <v>750</v>
      </c>
      <c r="F58" s="97">
        <v>0</v>
      </c>
      <c r="G58" s="60">
        <f t="shared" si="1"/>
        <v>2000</v>
      </c>
      <c r="H58" s="108" t="s">
        <v>140</v>
      </c>
    </row>
    <row r="59" spans="1:10" x14ac:dyDescent="0.2">
      <c r="A59" s="89" t="s">
        <v>141</v>
      </c>
      <c r="B59" s="68">
        <v>39601</v>
      </c>
      <c r="C59" s="100">
        <v>1000</v>
      </c>
      <c r="D59" s="100">
        <v>750</v>
      </c>
      <c r="E59" s="97">
        <v>0</v>
      </c>
      <c r="F59" s="97">
        <v>0</v>
      </c>
      <c r="G59" s="60">
        <f t="shared" si="1"/>
        <v>1750</v>
      </c>
      <c r="H59" s="108" t="s">
        <v>142</v>
      </c>
    </row>
    <row r="60" spans="1:10" ht="13.5" thickBot="1" x14ac:dyDescent="0.25">
      <c r="A60" s="43" t="s">
        <v>309</v>
      </c>
      <c r="B60" s="67">
        <v>39608</v>
      </c>
      <c r="C60" s="99">
        <v>1500</v>
      </c>
      <c r="D60" s="99">
        <v>381.57</v>
      </c>
      <c r="E60" s="99">
        <v>500</v>
      </c>
      <c r="F60" s="98"/>
      <c r="G60" s="23">
        <f t="shared" si="1"/>
        <v>2381.5699999999997</v>
      </c>
      <c r="H60" s="108" t="s">
        <v>144</v>
      </c>
    </row>
    <row r="61" spans="1:10" s="4" customFormat="1" x14ac:dyDescent="0.2">
      <c r="A61" s="4" t="s">
        <v>390</v>
      </c>
      <c r="C61" s="9">
        <f>SUM(C4:C60)</f>
        <v>52618</v>
      </c>
      <c r="D61" s="9">
        <f>SUM(D4:D60)</f>
        <v>51680.52</v>
      </c>
      <c r="E61" s="9">
        <f>SUM(E4:E60)</f>
        <v>47218</v>
      </c>
      <c r="F61" s="9">
        <f>SUM(F4:F60)</f>
        <v>42120</v>
      </c>
      <c r="G61" s="9">
        <f>SUM(G4:G60)</f>
        <v>193636.52000000002</v>
      </c>
      <c r="H61" s="117"/>
      <c r="I61" s="9"/>
    </row>
    <row r="62" spans="1:10" s="4" customFormat="1" x14ac:dyDescent="0.2">
      <c r="C62" s="9"/>
      <c r="D62" s="9"/>
      <c r="E62" s="9"/>
      <c r="F62" s="9"/>
      <c r="G62" s="9"/>
      <c r="H62" s="118"/>
    </row>
    <row r="63" spans="1:10" ht="13.5" thickBot="1" x14ac:dyDescent="0.25">
      <c r="C63" s="5" t="s">
        <v>138</v>
      </c>
      <c r="D63" s="5" t="s">
        <v>397</v>
      </c>
      <c r="E63" s="5" t="s">
        <v>398</v>
      </c>
      <c r="F63" s="5" t="s">
        <v>418</v>
      </c>
      <c r="G63" s="5" t="s">
        <v>400</v>
      </c>
      <c r="H63" s="285"/>
      <c r="I63" s="4"/>
      <c r="J63" s="4"/>
    </row>
    <row r="64" spans="1:10" x14ac:dyDescent="0.2">
      <c r="A64" s="13" t="s">
        <v>391</v>
      </c>
      <c r="B64" s="24"/>
      <c r="C64" s="19">
        <v>2750</v>
      </c>
      <c r="D64" s="19">
        <v>1180.52</v>
      </c>
      <c r="E64" s="16">
        <v>7929.5</v>
      </c>
      <c r="F64" s="35">
        <v>0</v>
      </c>
      <c r="G64" s="26">
        <f>SUM(C64:F64)</f>
        <v>11860.02</v>
      </c>
      <c r="I64" s="4"/>
      <c r="J64" s="4"/>
    </row>
    <row r="65" spans="1:10" ht="13.5" thickBot="1" x14ac:dyDescent="0.25">
      <c r="A65" s="12" t="s">
        <v>408</v>
      </c>
      <c r="B65" s="25"/>
      <c r="C65" s="20">
        <v>50000</v>
      </c>
      <c r="D65" s="20">
        <v>50000</v>
      </c>
      <c r="E65" s="18">
        <v>50000</v>
      </c>
      <c r="F65" s="36">
        <v>30000</v>
      </c>
      <c r="G65" s="27">
        <f>SUM(C65:F65)</f>
        <v>180000</v>
      </c>
      <c r="I65" s="4"/>
      <c r="J65" s="4"/>
    </row>
    <row r="66" spans="1:10" s="4" customFormat="1" x14ac:dyDescent="0.2">
      <c r="A66" s="4" t="s">
        <v>409</v>
      </c>
      <c r="C66" s="10">
        <f>SUM(C64:C65)</f>
        <v>52750</v>
      </c>
      <c r="D66" s="10">
        <f>SUM(D64:D65)</f>
        <v>51180.52</v>
      </c>
      <c r="E66" s="10">
        <f>SUM(E64:E65)</f>
        <v>57929.5</v>
      </c>
      <c r="F66" s="10">
        <f>SUM(F64:F65)</f>
        <v>30000</v>
      </c>
      <c r="G66" s="10">
        <f>SUM(C66:F66)</f>
        <v>191860.02</v>
      </c>
      <c r="H66" s="117"/>
    </row>
    <row r="67" spans="1:10" ht="13.5" thickBot="1" x14ac:dyDescent="0.25">
      <c r="A67" s="2"/>
      <c r="B67" s="3"/>
      <c r="C67" s="8"/>
      <c r="D67" s="8"/>
      <c r="E67" s="8"/>
      <c r="F67" s="8"/>
      <c r="G67" s="8"/>
      <c r="I67" s="4"/>
      <c r="J67" s="4"/>
    </row>
    <row r="68" spans="1:10" s="6" customFormat="1" ht="16.5" thickBot="1" x14ac:dyDescent="0.3">
      <c r="A68" s="33" t="s">
        <v>410</v>
      </c>
      <c r="C68" s="14">
        <f>SUM(C66-C61)</f>
        <v>132</v>
      </c>
      <c r="D68" s="14">
        <f>SUM(D66-D61)</f>
        <v>-500</v>
      </c>
      <c r="E68" s="14">
        <f>SUM(E66-E61)</f>
        <v>10711.5</v>
      </c>
      <c r="F68" s="14">
        <f>SUM(F66-F61)</f>
        <v>-12120</v>
      </c>
      <c r="G68" s="28">
        <f>SUM(C68:F68)</f>
        <v>-1776.5</v>
      </c>
      <c r="H68" s="118"/>
      <c r="I68" s="295"/>
      <c r="J68" s="295"/>
    </row>
    <row r="69" spans="1:10" s="4" customFormat="1" x14ac:dyDescent="0.2">
      <c r="A69" s="34" t="s">
        <v>416</v>
      </c>
      <c r="C69" s="11">
        <f>SUM(C68/C66)</f>
        <v>2.5023696682464455E-3</v>
      </c>
      <c r="D69" s="11">
        <f>SUM(D68/D66)</f>
        <v>-9.769341929312168E-3</v>
      </c>
      <c r="E69" s="11">
        <f>SUM(E68/E66)</f>
        <v>0.18490579065933591</v>
      </c>
      <c r="F69" s="11">
        <f>SUM(F68/F66)</f>
        <v>-0.40400000000000003</v>
      </c>
      <c r="G69" s="11">
        <f>SUM(G68/G66)</f>
        <v>-9.2593548150365045E-3</v>
      </c>
      <c r="H69" s="118"/>
      <c r="I69" s="294"/>
      <c r="J69" s="294"/>
    </row>
    <row r="70" spans="1:10" x14ac:dyDescent="0.2">
      <c r="C70" s="7"/>
      <c r="D70" s="7"/>
      <c r="E70" s="7"/>
      <c r="F70" s="7"/>
      <c r="G70" s="7"/>
    </row>
    <row r="71" spans="1:10" x14ac:dyDescent="0.2">
      <c r="C71" s="7"/>
      <c r="D71" s="7"/>
      <c r="E71" s="7"/>
      <c r="F71" s="7"/>
      <c r="G71" s="7"/>
    </row>
    <row r="72" spans="1:10" x14ac:dyDescent="0.2">
      <c r="D72" s="86"/>
      <c r="G72" s="87"/>
    </row>
    <row r="73" spans="1:10" x14ac:dyDescent="0.2">
      <c r="G73" s="131">
        <f>SUM(G61-F61)</f>
        <v>151516.52000000002</v>
      </c>
    </row>
    <row r="77" spans="1:10" s="4" customFormat="1" x14ac:dyDescent="0.2">
      <c r="H77" s="118"/>
    </row>
  </sheetData>
  <mergeCells count="1">
    <mergeCell ref="A1:G1"/>
  </mergeCells>
  <phoneticPr fontId="3" type="noConversion"/>
  <pageMargins left="0.75" right="0.75" top="0.51" bottom="0.49" header="0.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1999-00</vt:lpstr>
      <vt:lpstr>2000-01</vt:lpstr>
      <vt:lpstr>2001-02</vt:lpstr>
      <vt:lpstr>2002-03</vt:lpstr>
      <vt:lpstr>2003-04</vt:lpstr>
      <vt:lpstr>2004-05</vt:lpstr>
      <vt:lpstr>2005-06</vt:lpstr>
      <vt:lpstr>2006-07</vt:lpstr>
      <vt:lpstr>2007-08</vt:lpstr>
      <vt:lpstr>2008-09</vt:lpstr>
      <vt:lpstr>2009-10</vt:lpstr>
      <vt:lpstr>2010-11</vt:lpstr>
      <vt:lpstr>2011-2012</vt:lpstr>
      <vt:lpstr>Total Details</vt:lpstr>
      <vt:lpstr>'2007-08'!Print_Area</vt:lpstr>
    </vt:vector>
  </TitlesOfParts>
  <Company>DESCHUTES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Oja</dc:creator>
  <cp:lastModifiedBy>bonnieb</cp:lastModifiedBy>
  <cp:lastPrinted>2015-01-22T19:32:01Z</cp:lastPrinted>
  <dcterms:created xsi:type="dcterms:W3CDTF">2007-07-17T22:38:18Z</dcterms:created>
  <dcterms:modified xsi:type="dcterms:W3CDTF">2015-01-22T19:32:21Z</dcterms:modified>
</cp:coreProperties>
</file>