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Banking\2022 Banking RFP\"/>
    </mc:Choice>
  </mc:AlternateContent>
  <xr:revisionPtr revIDLastSave="0" documentId="13_ncr:1_{80F4694F-BC70-4EEB-A8C0-67A8215C3E75}" xr6:coauthVersionLast="47" xr6:coauthVersionMax="47" xr10:uidLastSave="{00000000-0000-0000-0000-000000000000}"/>
  <bookViews>
    <workbookView xWindow="28680" yWindow="-120" windowWidth="29040" windowHeight="15990" activeTab="1" xr2:uid="{8F48BB5A-35B2-423A-BF7B-3A356B2C7B38}"/>
  </bookViews>
  <sheets>
    <sheet name="Instructions" sheetId="1" r:id="rId1"/>
    <sheet name="FY21" sheetId="2" r:id="rId2"/>
  </sheets>
  <definedNames>
    <definedName name="_xlnm.Print_Area" localSheetId="0">Instructions!$A$1:$M$28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6" i="2" l="1"/>
  <c r="P35" i="2"/>
  <c r="P48" i="2"/>
  <c r="P47" i="2"/>
  <c r="P15" i="2" l="1"/>
  <c r="P17" i="2" l="1"/>
  <c r="P11" i="2"/>
  <c r="P12" i="2"/>
  <c r="P7" i="2"/>
  <c r="C57" i="2"/>
  <c r="C59" i="2" s="1"/>
  <c r="D57" i="2"/>
  <c r="D59" i="2" s="1"/>
  <c r="E57" i="2"/>
  <c r="E59" i="2" s="1"/>
  <c r="F57" i="2"/>
  <c r="F59" i="2" s="1"/>
  <c r="G57" i="2"/>
  <c r="G59" i="2" s="1"/>
  <c r="H57" i="2"/>
  <c r="H59" i="2" s="1"/>
  <c r="I57" i="2"/>
  <c r="I59" i="2" s="1"/>
  <c r="J57" i="2"/>
  <c r="J59" i="2" s="1"/>
  <c r="K57" i="2"/>
  <c r="K59" i="2" s="1"/>
  <c r="L57" i="2"/>
  <c r="L59" i="2" s="1"/>
  <c r="M57" i="2"/>
  <c r="M59" i="2" s="1"/>
  <c r="N57" i="2"/>
  <c r="N59" i="2" s="1"/>
  <c r="P55" i="2"/>
  <c r="P62" i="2"/>
  <c r="P58" i="2"/>
  <c r="P56" i="2"/>
  <c r="P43" i="2"/>
  <c r="P34" i="2"/>
  <c r="P33" i="2"/>
  <c r="P32" i="2"/>
  <c r="P18" i="2"/>
  <c r="P8" i="2" l="1"/>
  <c r="P16" i="2"/>
  <c r="P10" i="2"/>
  <c r="P9" i="2"/>
  <c r="P19" i="2"/>
  <c r="P20" i="2"/>
  <c r="P59" i="2"/>
  <c r="P57" i="2"/>
</calcChain>
</file>

<file path=xl/sharedStrings.xml><?xml version="1.0" encoding="utf-8"?>
<sst xmlns="http://schemas.openxmlformats.org/spreadsheetml/2006/main" count="127" uniqueCount="88">
  <si>
    <t>INSTRUCTIONS TO BIDDERS</t>
  </si>
  <si>
    <t>Complete the pricing matrix with the unit price and total fee for each item in the</t>
  </si>
  <si>
    <t>and volumes that are not included specifically on this matrix, please add them along with the unit cost</t>
  </si>
  <si>
    <t>and total fee in the appropriate section of the matrix.  The Service Charge is based on the average monthly</t>
  </si>
  <si>
    <t xml:space="preserve">charges in the previous column.  </t>
  </si>
  <si>
    <t xml:space="preserve">Again, new rows can be added at the bottom as needed.  </t>
  </si>
  <si>
    <t>The end product will be the unit costs you are proposing for Deschutes County multiplied</t>
  </si>
  <si>
    <t>times the county's actual data averaged for the 12 month period.  Other months are provided to give you</t>
  </si>
  <si>
    <t xml:space="preserve">a year's worth of statistics to help you price your products for the county.  </t>
  </si>
  <si>
    <r>
      <t>columns titled "</t>
    </r>
    <r>
      <rPr>
        <b/>
        <sz val="12"/>
        <rFont val="Calibri"/>
        <family val="2"/>
        <scheme val="minor"/>
      </rPr>
      <t>Unit Cost"</t>
    </r>
    <r>
      <rPr>
        <sz val="12"/>
        <rFont val="Calibri"/>
        <family val="2"/>
        <scheme val="minor"/>
      </rPr>
      <t xml:space="preserve"> and "</t>
    </r>
    <r>
      <rPr>
        <b/>
        <sz val="12"/>
        <rFont val="Calibri"/>
        <family val="2"/>
        <scheme val="minor"/>
      </rPr>
      <t xml:space="preserve">Service Charge".  </t>
    </r>
    <r>
      <rPr>
        <sz val="12"/>
        <rFont val="Calibri"/>
        <family val="2"/>
        <scheme val="minor"/>
      </rPr>
      <t>If there are charges associated with these items</t>
    </r>
  </si>
  <si>
    <r>
      <t>Then enter the "</t>
    </r>
    <r>
      <rPr>
        <b/>
        <sz val="12"/>
        <rFont val="Calibri"/>
        <family val="2"/>
        <scheme val="minor"/>
      </rPr>
      <t>Total Cost for the average volume</t>
    </r>
    <r>
      <rPr>
        <sz val="12"/>
        <color theme="1"/>
        <rFont val="Calibri"/>
        <family val="2"/>
        <scheme val="minor"/>
      </rPr>
      <t>", the "</t>
    </r>
    <r>
      <rPr>
        <b/>
        <sz val="12"/>
        <rFont val="Calibri"/>
        <family val="2"/>
        <scheme val="minor"/>
      </rPr>
      <t>Earnings Credit</t>
    </r>
    <r>
      <rPr>
        <sz val="12"/>
        <color theme="1"/>
        <rFont val="Calibri"/>
        <family val="2"/>
        <scheme val="minor"/>
      </rPr>
      <t>" rate you are proposing</t>
    </r>
  </si>
  <si>
    <t>Unit Cost</t>
  </si>
  <si>
    <t>Service Charge</t>
  </si>
  <si>
    <t>Description of Charge</t>
  </si>
  <si>
    <t>No.</t>
  </si>
  <si>
    <t>Based on</t>
  </si>
  <si>
    <t>Items</t>
  </si>
  <si>
    <t>Average</t>
  </si>
  <si>
    <t>Business Banking Services</t>
  </si>
  <si>
    <t>Local Transit Items Deposited</t>
  </si>
  <si>
    <t>ACH Filter Exception Item</t>
  </si>
  <si>
    <t>ACH Filter Change Fee</t>
  </si>
  <si>
    <t>General Banking Services</t>
  </si>
  <si>
    <t>Non-sufficient Funds / Bounce Prot.</t>
  </si>
  <si>
    <t>Returned Items / Charge Back Fee</t>
  </si>
  <si>
    <t>Stop Payments</t>
  </si>
  <si>
    <t>2 Signatures Required Per Acct</t>
  </si>
  <si>
    <t>Outgoing Domestic Wire</t>
  </si>
  <si>
    <t>Incoming Domestic Wire</t>
  </si>
  <si>
    <t>Other Banking Services</t>
  </si>
  <si>
    <t>Internet Banking</t>
  </si>
  <si>
    <t>E-Statements</t>
  </si>
  <si>
    <t>Cash &amp; Vault Services</t>
  </si>
  <si>
    <t>Cash Deposited loose, per $1,000</t>
  </si>
  <si>
    <t>Currency Furnished Per Strap</t>
  </si>
  <si>
    <t>Rolled Coin Furnished Per Roll</t>
  </si>
  <si>
    <t>Treasury Management Products</t>
  </si>
  <si>
    <t>Investment Overnight Sweep</t>
  </si>
  <si>
    <t>ZBA Concentration Account</t>
  </si>
  <si>
    <t>ZBA Each Account</t>
  </si>
  <si>
    <t>ACH Batch Initiation Fee</t>
  </si>
  <si>
    <t>ACH Per Item</t>
  </si>
  <si>
    <t>ACH Filter Monthly Fee</t>
  </si>
  <si>
    <t>Full Reconciliation Services</t>
  </si>
  <si>
    <t>Maintenance Fee</t>
  </si>
  <si>
    <t>Positive Pay Services</t>
  </si>
  <si>
    <t>Positive Pay Monthly Service Fee</t>
  </si>
  <si>
    <t>Exception Item Fee</t>
  </si>
  <si>
    <t>Internet Wire Transfers</t>
  </si>
  <si>
    <t>Wire Module Monthly Fee</t>
  </si>
  <si>
    <t>Outgoing Wire Via Internet Banking</t>
  </si>
  <si>
    <t>General Account</t>
  </si>
  <si>
    <t>Average Ledger Balance</t>
  </si>
  <si>
    <t>Average Collected Balance</t>
  </si>
  <si>
    <t xml:space="preserve">  Less Legal Reserve at 10.00%</t>
  </si>
  <si>
    <t>Net Available Balance for the Period</t>
  </si>
  <si>
    <t>Business Investment Checking</t>
  </si>
  <si>
    <t>Total Cost for the average volume</t>
  </si>
  <si>
    <t>Earnings Credit @ ______%</t>
  </si>
  <si>
    <t>Net Service Charge   P/(L)</t>
  </si>
  <si>
    <t>December 2021</t>
  </si>
  <si>
    <t>November 2021</t>
  </si>
  <si>
    <t>September 2021</t>
  </si>
  <si>
    <t>January 
2021</t>
  </si>
  <si>
    <t>March 
2021</t>
  </si>
  <si>
    <t>April 
2021</t>
  </si>
  <si>
    <t>May 
2021</t>
  </si>
  <si>
    <t>June 
2021</t>
  </si>
  <si>
    <t>July 
2021</t>
  </si>
  <si>
    <t>August 
2021</t>
  </si>
  <si>
    <t>Monthly 
Avg</t>
  </si>
  <si>
    <t>Monthly Maintenance</t>
  </si>
  <si>
    <t xml:space="preserve">  Less Average Float</t>
  </si>
  <si>
    <t>Average Available Balance</t>
  </si>
  <si>
    <t>October
 2021</t>
  </si>
  <si>
    <t>February
2021</t>
  </si>
  <si>
    <t>Checks cleared</t>
  </si>
  <si>
    <t>Deposits made</t>
  </si>
  <si>
    <t>Remote Deposit Services</t>
  </si>
  <si>
    <t>Remoted Deposit Monthly Service Fee</t>
  </si>
  <si>
    <r>
      <t>using the actual earnings rate for January 2022, and the "</t>
    </r>
    <r>
      <rPr>
        <b/>
        <sz val="12"/>
        <rFont val="Calibri"/>
        <family val="2"/>
        <scheme val="minor"/>
      </rPr>
      <t>Net Service Charge</t>
    </r>
    <r>
      <rPr>
        <sz val="12"/>
        <color theme="1"/>
        <rFont val="Calibri"/>
        <family val="2"/>
        <scheme val="minor"/>
      </rPr>
      <t>".</t>
    </r>
  </si>
  <si>
    <t>historic quantities for January 2021 - December 2021 multiplied by what you have entered for the unit service</t>
  </si>
  <si>
    <t xml:space="preserve">Please do not edit rows and columns that contain data in the following tabs.  If you need to </t>
  </si>
  <si>
    <t xml:space="preserve">add a row and description, please do so at the bottom of the spreadsheet.  </t>
  </si>
  <si>
    <t xml:space="preserve">There is one tabs provided in this spreadsheet.  </t>
  </si>
  <si>
    <t>(January 2022 actual earnings rate)</t>
  </si>
  <si>
    <t>Remote Deposits Per Item</t>
  </si>
  <si>
    <t>Data is not readily available.  
Monthly average column is an estimate.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</si>
</sst>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9" fillId="0" borderId="0" xfId="0" applyFont="1" applyFill="1" applyBorder="1"/>
    <xf numFmtId="164" fontId="9" fillId="0" borderId="0" xfId="1" applyNumberFormat="1" applyFont="1" applyFill="1" applyBorder="1"/>
    <xf numFmtId="49" fontId="10" fillId="0" borderId="0" xfId="0" applyNumberFormat="1" applyFont="1" applyFill="1" applyBorder="1" applyAlignment="1">
      <alignment horizontal="center" wrapText="1"/>
    </xf>
    <xf numFmtId="164" fontId="10" fillId="0" borderId="0" xfId="1" applyNumberFormat="1" applyFont="1" applyFill="1" applyBorder="1" applyAlignment="1">
      <alignment horizontal="center" wrapText="1"/>
    </xf>
    <xf numFmtId="49" fontId="10" fillId="0" borderId="0" xfId="0" applyNumberFormat="1" applyFont="1" applyFill="1" applyBorder="1" applyAlignment="1" applyProtection="1">
      <alignment horizontal="center" wrapText="1"/>
      <protection locked="0"/>
    </xf>
    <xf numFmtId="49" fontId="9" fillId="0" borderId="0" xfId="0" applyNumberFormat="1" applyFont="1" applyFill="1" applyBorder="1"/>
    <xf numFmtId="0" fontId="11" fillId="0" borderId="0" xfId="0" applyFont="1" applyFill="1" applyBorder="1"/>
    <xf numFmtId="0" fontId="9" fillId="0" borderId="0" xfId="0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Protection="1">
      <protection locked="0"/>
    </xf>
    <xf numFmtId="3" fontId="9" fillId="0" borderId="0" xfId="0" applyNumberFormat="1" applyFont="1" applyFill="1" applyBorder="1"/>
    <xf numFmtId="0" fontId="9" fillId="0" borderId="0" xfId="0" applyFont="1" applyBorder="1"/>
    <xf numFmtId="0" fontId="12" fillId="0" borderId="0" xfId="0" applyFont="1" applyFill="1" applyBorder="1"/>
    <xf numFmtId="164" fontId="9" fillId="0" borderId="0" xfId="1" applyNumberFormat="1" applyFont="1" applyFill="1" applyBorder="1" applyAlignment="1">
      <alignment horizontal="right"/>
    </xf>
    <xf numFmtId="164" fontId="11" fillId="0" borderId="0" xfId="1" applyNumberFormat="1" applyFont="1" applyFill="1" applyBorder="1"/>
    <xf numFmtId="0" fontId="11" fillId="0" borderId="0" xfId="0" applyFont="1" applyFill="1" applyBorder="1" applyProtection="1">
      <protection locked="0"/>
    </xf>
    <xf numFmtId="164" fontId="13" fillId="0" borderId="0" xfId="1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wrapText="1"/>
    </xf>
    <xf numFmtId="164" fontId="10" fillId="0" borderId="1" xfId="1" applyNumberFormat="1" applyFont="1" applyFill="1" applyBorder="1" applyAlignment="1">
      <alignment horizontal="center" wrapText="1"/>
    </xf>
    <xf numFmtId="165" fontId="9" fillId="0" borderId="0" xfId="2" applyNumberFormat="1" applyFont="1" applyFill="1" applyBorder="1"/>
    <xf numFmtId="164" fontId="9" fillId="0" borderId="2" xfId="1" applyNumberFormat="1" applyFont="1" applyFill="1" applyBorder="1"/>
    <xf numFmtId="0" fontId="12" fillId="0" borderId="0" xfId="3" applyFont="1" applyFill="1" applyBorder="1" applyProtection="1">
      <protection locked="0"/>
    </xf>
    <xf numFmtId="4" fontId="12" fillId="0" borderId="0" xfId="3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>
      <protection locked="0"/>
    </xf>
    <xf numFmtId="10" fontId="12" fillId="0" borderId="0" xfId="3" applyNumberFormat="1" applyFont="1" applyFill="1" applyBorder="1" applyProtection="1">
      <protection locked="0"/>
    </xf>
    <xf numFmtId="44" fontId="9" fillId="0" borderId="0" xfId="2" applyFont="1" applyFill="1" applyBorder="1" applyProtection="1">
      <protection locked="0"/>
    </xf>
    <xf numFmtId="165" fontId="10" fillId="0" borderId="0" xfId="2" applyNumberFormat="1" applyFont="1" applyFill="1" applyBorder="1" applyAlignment="1" applyProtection="1">
      <alignment horizontal="center" wrapText="1"/>
      <protection locked="0"/>
    </xf>
    <xf numFmtId="165" fontId="9" fillId="0" borderId="0" xfId="2" applyNumberFormat="1" applyFont="1" applyFill="1" applyBorder="1" applyAlignment="1" applyProtection="1">
      <alignment horizontal="center"/>
      <protection locked="0"/>
    </xf>
    <xf numFmtId="165" fontId="9" fillId="0" borderId="0" xfId="2" applyNumberFormat="1" applyFont="1" applyFill="1" applyBorder="1" applyProtection="1">
      <protection locked="0"/>
    </xf>
    <xf numFmtId="165" fontId="11" fillId="0" borderId="0" xfId="2" applyNumberFormat="1" applyFont="1" applyFill="1" applyBorder="1" applyProtection="1">
      <protection locked="0"/>
    </xf>
    <xf numFmtId="165" fontId="9" fillId="0" borderId="0" xfId="2" applyNumberFormat="1" applyFont="1" applyFill="1" applyBorder="1" applyAlignment="1"/>
    <xf numFmtId="165" fontId="9" fillId="0" borderId="2" xfId="2" applyNumberFormat="1" applyFont="1" applyFill="1" applyBorder="1"/>
    <xf numFmtId="164" fontId="9" fillId="0" borderId="0" xfId="1" applyNumberFormat="1" applyFont="1" applyFill="1" applyBorder="1" applyAlignment="1"/>
    <xf numFmtId="164" fontId="8" fillId="3" borderId="0" xfId="1" applyNumberFormat="1" applyFont="1" applyFill="1" applyBorder="1" applyAlignment="1">
      <alignment horizontal="center" vertical="center" wrapText="1"/>
    </xf>
    <xf numFmtId="164" fontId="8" fillId="3" borderId="0" xfId="1" applyNumberFormat="1" applyFont="1" applyFill="1" applyBorder="1" applyAlignment="1">
      <alignment horizontal="center" vertical="center"/>
    </xf>
    <xf numFmtId="164" fontId="7" fillId="3" borderId="0" xfId="1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58018E9F-4878-426E-8A35-D2E80D447D0A}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BB660-2B5A-4E19-9462-FD153BFEC1FA}">
  <dimension ref="A1:J28"/>
  <sheetViews>
    <sheetView zoomScaleNormal="100" workbookViewId="0">
      <selection activeCell="L23" sqref="L23"/>
    </sheetView>
  </sheetViews>
  <sheetFormatPr defaultRowHeight="15" x14ac:dyDescent="0.25"/>
  <cols>
    <col min="1" max="16384" width="9.140625" style="1"/>
  </cols>
  <sheetData>
    <row r="1" spans="1:10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5.75" x14ac:dyDescent="0.25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2" t="s">
        <v>82</v>
      </c>
      <c r="B4" s="2"/>
      <c r="C4" s="2"/>
      <c r="D4" s="2"/>
      <c r="E4" s="2"/>
      <c r="F4" s="2"/>
      <c r="G4" s="2"/>
      <c r="H4" s="2"/>
      <c r="I4" s="2"/>
      <c r="J4" s="2"/>
    </row>
    <row r="5" spans="1:10" ht="15.75" x14ac:dyDescent="0.25">
      <c r="A5" s="2" t="s">
        <v>83</v>
      </c>
      <c r="B5" s="2"/>
      <c r="C5" s="2"/>
      <c r="D5" s="2"/>
      <c r="E5" s="2"/>
      <c r="F5" s="2"/>
      <c r="G5" s="2"/>
      <c r="H5" s="2"/>
      <c r="I5" s="2"/>
      <c r="J5" s="2"/>
    </row>
    <row r="6" spans="1:10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15.75" x14ac:dyDescent="0.25">
      <c r="A7" s="2" t="s">
        <v>1</v>
      </c>
      <c r="B7" s="2"/>
      <c r="C7" s="2"/>
      <c r="D7" s="2"/>
      <c r="E7" s="2"/>
      <c r="F7" s="2"/>
      <c r="G7" s="2"/>
      <c r="H7" s="2"/>
      <c r="I7" s="2"/>
      <c r="J7" s="2"/>
    </row>
    <row r="8" spans="1:10" ht="15.75" x14ac:dyDescent="0.25">
      <c r="A8" s="2" t="s">
        <v>9</v>
      </c>
      <c r="B8" s="2"/>
      <c r="C8" s="2"/>
      <c r="D8" s="2"/>
      <c r="E8" s="2"/>
      <c r="F8" s="2"/>
      <c r="G8" s="2"/>
      <c r="H8" s="2"/>
      <c r="I8" s="2"/>
      <c r="J8" s="2"/>
    </row>
    <row r="9" spans="1:10" ht="15.75" x14ac:dyDescent="0.25">
      <c r="A9" s="2" t="s">
        <v>2</v>
      </c>
      <c r="B9" s="2"/>
      <c r="C9" s="2"/>
      <c r="D9" s="2"/>
      <c r="E9" s="2"/>
      <c r="F9" s="2"/>
      <c r="G9" s="2"/>
      <c r="H9" s="2"/>
      <c r="I9" s="2"/>
      <c r="J9" s="2"/>
    </row>
    <row r="10" spans="1:10" ht="15.75" x14ac:dyDescent="0.25">
      <c r="A10" s="2" t="s">
        <v>3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ht="15.75" x14ac:dyDescent="0.25">
      <c r="A11" s="4" t="s">
        <v>81</v>
      </c>
      <c r="B11" s="2"/>
      <c r="C11" s="2"/>
      <c r="D11" s="2"/>
      <c r="E11" s="2"/>
      <c r="F11" s="2"/>
      <c r="G11" s="2"/>
      <c r="H11" s="2"/>
      <c r="I11" s="2"/>
      <c r="J11" s="2"/>
    </row>
    <row r="12" spans="1:10" ht="15.75" x14ac:dyDescent="0.25">
      <c r="A12" s="2" t="s">
        <v>4</v>
      </c>
      <c r="B12" s="2"/>
      <c r="C12" s="2"/>
      <c r="D12" s="2"/>
      <c r="E12" s="2"/>
      <c r="F12" s="2"/>
      <c r="G12" s="2"/>
      <c r="H12" s="2"/>
      <c r="I12" s="2"/>
      <c r="J12" s="2"/>
    </row>
    <row r="13" spans="1:10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15.75" x14ac:dyDescent="0.25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</row>
    <row r="15" spans="1:10" ht="15.75" x14ac:dyDescent="0.25">
      <c r="A15" s="4" t="s">
        <v>80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5.75" x14ac:dyDescent="0.25">
      <c r="A17" s="2" t="s">
        <v>5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15.75" x14ac:dyDescent="0.25">
      <c r="A19" s="2" t="s">
        <v>6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ht="15.75" x14ac:dyDescent="0.25">
      <c r="A20" s="2" t="s">
        <v>7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 ht="15.75" x14ac:dyDescent="0.25">
      <c r="A21" s="2" t="s">
        <v>8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5.75" x14ac:dyDescent="0.25">
      <c r="A23" s="2" t="s">
        <v>84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</sheetData>
  <pageMargins left="0.7" right="0.7" top="0.75" bottom="0.75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C17F6-E34B-4834-A5DD-9907B5984D24}">
  <dimension ref="A1:R67"/>
  <sheetViews>
    <sheetView tabSelected="1" zoomScale="90" zoomScaleNormal="9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S41" sqref="S41"/>
    </sheetView>
  </sheetViews>
  <sheetFormatPr defaultColWidth="14.7109375" defaultRowHeight="15" x14ac:dyDescent="0.25"/>
  <cols>
    <col min="1" max="1" width="35.5703125" style="5" customWidth="1"/>
    <col min="2" max="2" width="1.85546875" style="5" customWidth="1"/>
    <col min="3" max="14" width="13" style="5" customWidth="1"/>
    <col min="15" max="15" width="3.7109375" style="5" customWidth="1"/>
    <col min="16" max="16" width="13" style="6" customWidth="1"/>
    <col min="17" max="17" width="12" style="25" customWidth="1"/>
    <col min="18" max="18" width="12" style="5" customWidth="1"/>
    <col min="19" max="19" width="29" style="17" customWidth="1"/>
    <col min="20" max="257" width="14.7109375" style="17"/>
    <col min="258" max="258" width="20" style="17" bestFit="1" customWidth="1"/>
    <col min="259" max="270" width="11.7109375" style="17" customWidth="1"/>
    <col min="271" max="271" width="1.85546875" style="17" customWidth="1"/>
    <col min="272" max="272" width="16.42578125" style="17" bestFit="1" customWidth="1"/>
    <col min="273" max="513" width="14.7109375" style="17"/>
    <col min="514" max="514" width="20" style="17" bestFit="1" customWidth="1"/>
    <col min="515" max="526" width="11.7109375" style="17" customWidth="1"/>
    <col min="527" max="527" width="1.85546875" style="17" customWidth="1"/>
    <col min="528" max="528" width="16.42578125" style="17" bestFit="1" customWidth="1"/>
    <col min="529" max="769" width="14.7109375" style="17"/>
    <col min="770" max="770" width="20" style="17" bestFit="1" customWidth="1"/>
    <col min="771" max="782" width="11.7109375" style="17" customWidth="1"/>
    <col min="783" max="783" width="1.85546875" style="17" customWidth="1"/>
    <col min="784" max="784" width="16.42578125" style="17" bestFit="1" customWidth="1"/>
    <col min="785" max="1025" width="14.7109375" style="17"/>
    <col min="1026" max="1026" width="20" style="17" bestFit="1" customWidth="1"/>
    <col min="1027" max="1038" width="11.7109375" style="17" customWidth="1"/>
    <col min="1039" max="1039" width="1.85546875" style="17" customWidth="1"/>
    <col min="1040" max="1040" width="16.42578125" style="17" bestFit="1" customWidth="1"/>
    <col min="1041" max="1281" width="14.7109375" style="17"/>
    <col min="1282" max="1282" width="20" style="17" bestFit="1" customWidth="1"/>
    <col min="1283" max="1294" width="11.7109375" style="17" customWidth="1"/>
    <col min="1295" max="1295" width="1.85546875" style="17" customWidth="1"/>
    <col min="1296" max="1296" width="16.42578125" style="17" bestFit="1" customWidth="1"/>
    <col min="1297" max="1537" width="14.7109375" style="17"/>
    <col min="1538" max="1538" width="20" style="17" bestFit="1" customWidth="1"/>
    <col min="1539" max="1550" width="11.7109375" style="17" customWidth="1"/>
    <col min="1551" max="1551" width="1.85546875" style="17" customWidth="1"/>
    <col min="1552" max="1552" width="16.42578125" style="17" bestFit="1" customWidth="1"/>
    <col min="1553" max="1793" width="14.7109375" style="17"/>
    <col min="1794" max="1794" width="20" style="17" bestFit="1" customWidth="1"/>
    <col min="1795" max="1806" width="11.7109375" style="17" customWidth="1"/>
    <col min="1807" max="1807" width="1.85546875" style="17" customWidth="1"/>
    <col min="1808" max="1808" width="16.42578125" style="17" bestFit="1" customWidth="1"/>
    <col min="1809" max="2049" width="14.7109375" style="17"/>
    <col min="2050" max="2050" width="20" style="17" bestFit="1" customWidth="1"/>
    <col min="2051" max="2062" width="11.7109375" style="17" customWidth="1"/>
    <col min="2063" max="2063" width="1.85546875" style="17" customWidth="1"/>
    <col min="2064" max="2064" width="16.42578125" style="17" bestFit="1" customWidth="1"/>
    <col min="2065" max="2305" width="14.7109375" style="17"/>
    <col min="2306" max="2306" width="20" style="17" bestFit="1" customWidth="1"/>
    <col min="2307" max="2318" width="11.7109375" style="17" customWidth="1"/>
    <col min="2319" max="2319" width="1.85546875" style="17" customWidth="1"/>
    <col min="2320" max="2320" width="16.42578125" style="17" bestFit="1" customWidth="1"/>
    <col min="2321" max="2561" width="14.7109375" style="17"/>
    <col min="2562" max="2562" width="20" style="17" bestFit="1" customWidth="1"/>
    <col min="2563" max="2574" width="11.7109375" style="17" customWidth="1"/>
    <col min="2575" max="2575" width="1.85546875" style="17" customWidth="1"/>
    <col min="2576" max="2576" width="16.42578125" style="17" bestFit="1" customWidth="1"/>
    <col min="2577" max="2817" width="14.7109375" style="17"/>
    <col min="2818" max="2818" width="20" style="17" bestFit="1" customWidth="1"/>
    <col min="2819" max="2830" width="11.7109375" style="17" customWidth="1"/>
    <col min="2831" max="2831" width="1.85546875" style="17" customWidth="1"/>
    <col min="2832" max="2832" width="16.42578125" style="17" bestFit="1" customWidth="1"/>
    <col min="2833" max="3073" width="14.7109375" style="17"/>
    <col min="3074" max="3074" width="20" style="17" bestFit="1" customWidth="1"/>
    <col min="3075" max="3086" width="11.7109375" style="17" customWidth="1"/>
    <col min="3087" max="3087" width="1.85546875" style="17" customWidth="1"/>
    <col min="3088" max="3088" width="16.42578125" style="17" bestFit="1" customWidth="1"/>
    <col min="3089" max="3329" width="14.7109375" style="17"/>
    <col min="3330" max="3330" width="20" style="17" bestFit="1" customWidth="1"/>
    <col min="3331" max="3342" width="11.7109375" style="17" customWidth="1"/>
    <col min="3343" max="3343" width="1.85546875" style="17" customWidth="1"/>
    <col min="3344" max="3344" width="16.42578125" style="17" bestFit="1" customWidth="1"/>
    <col min="3345" max="3585" width="14.7109375" style="17"/>
    <col min="3586" max="3586" width="20" style="17" bestFit="1" customWidth="1"/>
    <col min="3587" max="3598" width="11.7109375" style="17" customWidth="1"/>
    <col min="3599" max="3599" width="1.85546875" style="17" customWidth="1"/>
    <col min="3600" max="3600" width="16.42578125" style="17" bestFit="1" customWidth="1"/>
    <col min="3601" max="3841" width="14.7109375" style="17"/>
    <col min="3842" max="3842" width="20" style="17" bestFit="1" customWidth="1"/>
    <col min="3843" max="3854" width="11.7109375" style="17" customWidth="1"/>
    <col min="3855" max="3855" width="1.85546875" style="17" customWidth="1"/>
    <col min="3856" max="3856" width="16.42578125" style="17" bestFit="1" customWidth="1"/>
    <col min="3857" max="4097" width="14.7109375" style="17"/>
    <col min="4098" max="4098" width="20" style="17" bestFit="1" customWidth="1"/>
    <col min="4099" max="4110" width="11.7109375" style="17" customWidth="1"/>
    <col min="4111" max="4111" width="1.85546875" style="17" customWidth="1"/>
    <col min="4112" max="4112" width="16.42578125" style="17" bestFit="1" customWidth="1"/>
    <col min="4113" max="4353" width="14.7109375" style="17"/>
    <col min="4354" max="4354" width="20" style="17" bestFit="1" customWidth="1"/>
    <col min="4355" max="4366" width="11.7109375" style="17" customWidth="1"/>
    <col min="4367" max="4367" width="1.85546875" style="17" customWidth="1"/>
    <col min="4368" max="4368" width="16.42578125" style="17" bestFit="1" customWidth="1"/>
    <col min="4369" max="4609" width="14.7109375" style="17"/>
    <col min="4610" max="4610" width="20" style="17" bestFit="1" customWidth="1"/>
    <col min="4611" max="4622" width="11.7109375" style="17" customWidth="1"/>
    <col min="4623" max="4623" width="1.85546875" style="17" customWidth="1"/>
    <col min="4624" max="4624" width="16.42578125" style="17" bestFit="1" customWidth="1"/>
    <col min="4625" max="4865" width="14.7109375" style="17"/>
    <col min="4866" max="4866" width="20" style="17" bestFit="1" customWidth="1"/>
    <col min="4867" max="4878" width="11.7109375" style="17" customWidth="1"/>
    <col min="4879" max="4879" width="1.85546875" style="17" customWidth="1"/>
    <col min="4880" max="4880" width="16.42578125" style="17" bestFit="1" customWidth="1"/>
    <col min="4881" max="5121" width="14.7109375" style="17"/>
    <col min="5122" max="5122" width="20" style="17" bestFit="1" customWidth="1"/>
    <col min="5123" max="5134" width="11.7109375" style="17" customWidth="1"/>
    <col min="5135" max="5135" width="1.85546875" style="17" customWidth="1"/>
    <col min="5136" max="5136" width="16.42578125" style="17" bestFit="1" customWidth="1"/>
    <col min="5137" max="5377" width="14.7109375" style="17"/>
    <col min="5378" max="5378" width="20" style="17" bestFit="1" customWidth="1"/>
    <col min="5379" max="5390" width="11.7109375" style="17" customWidth="1"/>
    <col min="5391" max="5391" width="1.85546875" style="17" customWidth="1"/>
    <col min="5392" max="5392" width="16.42578125" style="17" bestFit="1" customWidth="1"/>
    <col min="5393" max="5633" width="14.7109375" style="17"/>
    <col min="5634" max="5634" width="20" style="17" bestFit="1" customWidth="1"/>
    <col min="5635" max="5646" width="11.7109375" style="17" customWidth="1"/>
    <col min="5647" max="5647" width="1.85546875" style="17" customWidth="1"/>
    <col min="5648" max="5648" width="16.42578125" style="17" bestFit="1" customWidth="1"/>
    <col min="5649" max="5889" width="14.7109375" style="17"/>
    <col min="5890" max="5890" width="20" style="17" bestFit="1" customWidth="1"/>
    <col min="5891" max="5902" width="11.7109375" style="17" customWidth="1"/>
    <col min="5903" max="5903" width="1.85546875" style="17" customWidth="1"/>
    <col min="5904" max="5904" width="16.42578125" style="17" bestFit="1" customWidth="1"/>
    <col min="5905" max="6145" width="14.7109375" style="17"/>
    <col min="6146" max="6146" width="20" style="17" bestFit="1" customWidth="1"/>
    <col min="6147" max="6158" width="11.7109375" style="17" customWidth="1"/>
    <col min="6159" max="6159" width="1.85546875" style="17" customWidth="1"/>
    <col min="6160" max="6160" width="16.42578125" style="17" bestFit="1" customWidth="1"/>
    <col min="6161" max="6401" width="14.7109375" style="17"/>
    <col min="6402" max="6402" width="20" style="17" bestFit="1" customWidth="1"/>
    <col min="6403" max="6414" width="11.7109375" style="17" customWidth="1"/>
    <col min="6415" max="6415" width="1.85546875" style="17" customWidth="1"/>
    <col min="6416" max="6416" width="16.42578125" style="17" bestFit="1" customWidth="1"/>
    <col min="6417" max="6657" width="14.7109375" style="17"/>
    <col min="6658" max="6658" width="20" style="17" bestFit="1" customWidth="1"/>
    <col min="6659" max="6670" width="11.7109375" style="17" customWidth="1"/>
    <col min="6671" max="6671" width="1.85546875" style="17" customWidth="1"/>
    <col min="6672" max="6672" width="16.42578125" style="17" bestFit="1" customWidth="1"/>
    <col min="6673" max="6913" width="14.7109375" style="17"/>
    <col min="6914" max="6914" width="20" style="17" bestFit="1" customWidth="1"/>
    <col min="6915" max="6926" width="11.7109375" style="17" customWidth="1"/>
    <col min="6927" max="6927" width="1.85546875" style="17" customWidth="1"/>
    <col min="6928" max="6928" width="16.42578125" style="17" bestFit="1" customWidth="1"/>
    <col min="6929" max="7169" width="14.7109375" style="17"/>
    <col min="7170" max="7170" width="20" style="17" bestFit="1" customWidth="1"/>
    <col min="7171" max="7182" width="11.7109375" style="17" customWidth="1"/>
    <col min="7183" max="7183" width="1.85546875" style="17" customWidth="1"/>
    <col min="7184" max="7184" width="16.42578125" style="17" bestFit="1" customWidth="1"/>
    <col min="7185" max="7425" width="14.7109375" style="17"/>
    <col min="7426" max="7426" width="20" style="17" bestFit="1" customWidth="1"/>
    <col min="7427" max="7438" width="11.7109375" style="17" customWidth="1"/>
    <col min="7439" max="7439" width="1.85546875" style="17" customWidth="1"/>
    <col min="7440" max="7440" width="16.42578125" style="17" bestFit="1" customWidth="1"/>
    <col min="7441" max="7681" width="14.7109375" style="17"/>
    <col min="7682" max="7682" width="20" style="17" bestFit="1" customWidth="1"/>
    <col min="7683" max="7694" width="11.7109375" style="17" customWidth="1"/>
    <col min="7695" max="7695" width="1.85546875" style="17" customWidth="1"/>
    <col min="7696" max="7696" width="16.42578125" style="17" bestFit="1" customWidth="1"/>
    <col min="7697" max="7937" width="14.7109375" style="17"/>
    <col min="7938" max="7938" width="20" style="17" bestFit="1" customWidth="1"/>
    <col min="7939" max="7950" width="11.7109375" style="17" customWidth="1"/>
    <col min="7951" max="7951" width="1.85546875" style="17" customWidth="1"/>
    <col min="7952" max="7952" width="16.42578125" style="17" bestFit="1" customWidth="1"/>
    <col min="7953" max="8193" width="14.7109375" style="17"/>
    <col min="8194" max="8194" width="20" style="17" bestFit="1" customWidth="1"/>
    <col min="8195" max="8206" width="11.7109375" style="17" customWidth="1"/>
    <col min="8207" max="8207" width="1.85546875" style="17" customWidth="1"/>
    <col min="8208" max="8208" width="16.42578125" style="17" bestFit="1" customWidth="1"/>
    <col min="8209" max="8449" width="14.7109375" style="17"/>
    <col min="8450" max="8450" width="20" style="17" bestFit="1" customWidth="1"/>
    <col min="8451" max="8462" width="11.7109375" style="17" customWidth="1"/>
    <col min="8463" max="8463" width="1.85546875" style="17" customWidth="1"/>
    <col min="8464" max="8464" width="16.42578125" style="17" bestFit="1" customWidth="1"/>
    <col min="8465" max="8705" width="14.7109375" style="17"/>
    <col min="8706" max="8706" width="20" style="17" bestFit="1" customWidth="1"/>
    <col min="8707" max="8718" width="11.7109375" style="17" customWidth="1"/>
    <col min="8719" max="8719" width="1.85546875" style="17" customWidth="1"/>
    <col min="8720" max="8720" width="16.42578125" style="17" bestFit="1" customWidth="1"/>
    <col min="8721" max="8961" width="14.7109375" style="17"/>
    <col min="8962" max="8962" width="20" style="17" bestFit="1" customWidth="1"/>
    <col min="8963" max="8974" width="11.7109375" style="17" customWidth="1"/>
    <col min="8975" max="8975" width="1.85546875" style="17" customWidth="1"/>
    <col min="8976" max="8976" width="16.42578125" style="17" bestFit="1" customWidth="1"/>
    <col min="8977" max="9217" width="14.7109375" style="17"/>
    <col min="9218" max="9218" width="20" style="17" bestFit="1" customWidth="1"/>
    <col min="9219" max="9230" width="11.7109375" style="17" customWidth="1"/>
    <col min="9231" max="9231" width="1.85546875" style="17" customWidth="1"/>
    <col min="9232" max="9232" width="16.42578125" style="17" bestFit="1" customWidth="1"/>
    <col min="9233" max="9473" width="14.7109375" style="17"/>
    <col min="9474" max="9474" width="20" style="17" bestFit="1" customWidth="1"/>
    <col min="9475" max="9486" width="11.7109375" style="17" customWidth="1"/>
    <col min="9487" max="9487" width="1.85546875" style="17" customWidth="1"/>
    <col min="9488" max="9488" width="16.42578125" style="17" bestFit="1" customWidth="1"/>
    <col min="9489" max="9729" width="14.7109375" style="17"/>
    <col min="9730" max="9730" width="20" style="17" bestFit="1" customWidth="1"/>
    <col min="9731" max="9742" width="11.7109375" style="17" customWidth="1"/>
    <col min="9743" max="9743" width="1.85546875" style="17" customWidth="1"/>
    <col min="9744" max="9744" width="16.42578125" style="17" bestFit="1" customWidth="1"/>
    <col min="9745" max="9985" width="14.7109375" style="17"/>
    <col min="9986" max="9986" width="20" style="17" bestFit="1" customWidth="1"/>
    <col min="9987" max="9998" width="11.7109375" style="17" customWidth="1"/>
    <col min="9999" max="9999" width="1.85546875" style="17" customWidth="1"/>
    <col min="10000" max="10000" width="16.42578125" style="17" bestFit="1" customWidth="1"/>
    <col min="10001" max="10241" width="14.7109375" style="17"/>
    <col min="10242" max="10242" width="20" style="17" bestFit="1" customWidth="1"/>
    <col min="10243" max="10254" width="11.7109375" style="17" customWidth="1"/>
    <col min="10255" max="10255" width="1.85546875" style="17" customWidth="1"/>
    <col min="10256" max="10256" width="16.42578125" style="17" bestFit="1" customWidth="1"/>
    <col min="10257" max="10497" width="14.7109375" style="17"/>
    <col min="10498" max="10498" width="20" style="17" bestFit="1" customWidth="1"/>
    <col min="10499" max="10510" width="11.7109375" style="17" customWidth="1"/>
    <col min="10511" max="10511" width="1.85546875" style="17" customWidth="1"/>
    <col min="10512" max="10512" width="16.42578125" style="17" bestFit="1" customWidth="1"/>
    <col min="10513" max="10753" width="14.7109375" style="17"/>
    <col min="10754" max="10754" width="20" style="17" bestFit="1" customWidth="1"/>
    <col min="10755" max="10766" width="11.7109375" style="17" customWidth="1"/>
    <col min="10767" max="10767" width="1.85546875" style="17" customWidth="1"/>
    <col min="10768" max="10768" width="16.42578125" style="17" bestFit="1" customWidth="1"/>
    <col min="10769" max="11009" width="14.7109375" style="17"/>
    <col min="11010" max="11010" width="20" style="17" bestFit="1" customWidth="1"/>
    <col min="11011" max="11022" width="11.7109375" style="17" customWidth="1"/>
    <col min="11023" max="11023" width="1.85546875" style="17" customWidth="1"/>
    <col min="11024" max="11024" width="16.42578125" style="17" bestFit="1" customWidth="1"/>
    <col min="11025" max="11265" width="14.7109375" style="17"/>
    <col min="11266" max="11266" width="20" style="17" bestFit="1" customWidth="1"/>
    <col min="11267" max="11278" width="11.7109375" style="17" customWidth="1"/>
    <col min="11279" max="11279" width="1.85546875" style="17" customWidth="1"/>
    <col min="11280" max="11280" width="16.42578125" style="17" bestFit="1" customWidth="1"/>
    <col min="11281" max="11521" width="14.7109375" style="17"/>
    <col min="11522" max="11522" width="20" style="17" bestFit="1" customWidth="1"/>
    <col min="11523" max="11534" width="11.7109375" style="17" customWidth="1"/>
    <col min="11535" max="11535" width="1.85546875" style="17" customWidth="1"/>
    <col min="11536" max="11536" width="16.42578125" style="17" bestFit="1" customWidth="1"/>
    <col min="11537" max="11777" width="14.7109375" style="17"/>
    <col min="11778" max="11778" width="20" style="17" bestFit="1" customWidth="1"/>
    <col min="11779" max="11790" width="11.7109375" style="17" customWidth="1"/>
    <col min="11791" max="11791" width="1.85546875" style="17" customWidth="1"/>
    <col min="11792" max="11792" width="16.42578125" style="17" bestFit="1" customWidth="1"/>
    <col min="11793" max="12033" width="14.7109375" style="17"/>
    <col min="12034" max="12034" width="20" style="17" bestFit="1" customWidth="1"/>
    <col min="12035" max="12046" width="11.7109375" style="17" customWidth="1"/>
    <col min="12047" max="12047" width="1.85546875" style="17" customWidth="1"/>
    <col min="12048" max="12048" width="16.42578125" style="17" bestFit="1" customWidth="1"/>
    <col min="12049" max="12289" width="14.7109375" style="17"/>
    <col min="12290" max="12290" width="20" style="17" bestFit="1" customWidth="1"/>
    <col min="12291" max="12302" width="11.7109375" style="17" customWidth="1"/>
    <col min="12303" max="12303" width="1.85546875" style="17" customWidth="1"/>
    <col min="12304" max="12304" width="16.42578125" style="17" bestFit="1" customWidth="1"/>
    <col min="12305" max="12545" width="14.7109375" style="17"/>
    <col min="12546" max="12546" width="20" style="17" bestFit="1" customWidth="1"/>
    <col min="12547" max="12558" width="11.7109375" style="17" customWidth="1"/>
    <col min="12559" max="12559" width="1.85546875" style="17" customWidth="1"/>
    <col min="12560" max="12560" width="16.42578125" style="17" bestFit="1" customWidth="1"/>
    <col min="12561" max="12801" width="14.7109375" style="17"/>
    <col min="12802" max="12802" width="20" style="17" bestFit="1" customWidth="1"/>
    <col min="12803" max="12814" width="11.7109375" style="17" customWidth="1"/>
    <col min="12815" max="12815" width="1.85546875" style="17" customWidth="1"/>
    <col min="12816" max="12816" width="16.42578125" style="17" bestFit="1" customWidth="1"/>
    <col min="12817" max="13057" width="14.7109375" style="17"/>
    <col min="13058" max="13058" width="20" style="17" bestFit="1" customWidth="1"/>
    <col min="13059" max="13070" width="11.7109375" style="17" customWidth="1"/>
    <col min="13071" max="13071" width="1.85546875" style="17" customWidth="1"/>
    <col min="13072" max="13072" width="16.42578125" style="17" bestFit="1" customWidth="1"/>
    <col min="13073" max="13313" width="14.7109375" style="17"/>
    <col min="13314" max="13314" width="20" style="17" bestFit="1" customWidth="1"/>
    <col min="13315" max="13326" width="11.7109375" style="17" customWidth="1"/>
    <col min="13327" max="13327" width="1.85546875" style="17" customWidth="1"/>
    <col min="13328" max="13328" width="16.42578125" style="17" bestFit="1" customWidth="1"/>
    <col min="13329" max="13569" width="14.7109375" style="17"/>
    <col min="13570" max="13570" width="20" style="17" bestFit="1" customWidth="1"/>
    <col min="13571" max="13582" width="11.7109375" style="17" customWidth="1"/>
    <col min="13583" max="13583" width="1.85546875" style="17" customWidth="1"/>
    <col min="13584" max="13584" width="16.42578125" style="17" bestFit="1" customWidth="1"/>
    <col min="13585" max="13825" width="14.7109375" style="17"/>
    <col min="13826" max="13826" width="20" style="17" bestFit="1" customWidth="1"/>
    <col min="13827" max="13838" width="11.7109375" style="17" customWidth="1"/>
    <col min="13839" max="13839" width="1.85546875" style="17" customWidth="1"/>
    <col min="13840" max="13840" width="16.42578125" style="17" bestFit="1" customWidth="1"/>
    <col min="13841" max="14081" width="14.7109375" style="17"/>
    <col min="14082" max="14082" width="20" style="17" bestFit="1" customWidth="1"/>
    <col min="14083" max="14094" width="11.7109375" style="17" customWidth="1"/>
    <col min="14095" max="14095" width="1.85546875" style="17" customWidth="1"/>
    <col min="14096" max="14096" width="16.42578125" style="17" bestFit="1" customWidth="1"/>
    <col min="14097" max="14337" width="14.7109375" style="17"/>
    <col min="14338" max="14338" width="20" style="17" bestFit="1" customWidth="1"/>
    <col min="14339" max="14350" width="11.7109375" style="17" customWidth="1"/>
    <col min="14351" max="14351" width="1.85546875" style="17" customWidth="1"/>
    <col min="14352" max="14352" width="16.42578125" style="17" bestFit="1" customWidth="1"/>
    <col min="14353" max="14593" width="14.7109375" style="17"/>
    <col min="14594" max="14594" width="20" style="17" bestFit="1" customWidth="1"/>
    <col min="14595" max="14606" width="11.7109375" style="17" customWidth="1"/>
    <col min="14607" max="14607" width="1.85546875" style="17" customWidth="1"/>
    <col min="14608" max="14608" width="16.42578125" style="17" bestFit="1" customWidth="1"/>
    <col min="14609" max="14849" width="14.7109375" style="17"/>
    <col min="14850" max="14850" width="20" style="17" bestFit="1" customWidth="1"/>
    <col min="14851" max="14862" width="11.7109375" style="17" customWidth="1"/>
    <col min="14863" max="14863" width="1.85546875" style="17" customWidth="1"/>
    <col min="14864" max="14864" width="16.42578125" style="17" bestFit="1" customWidth="1"/>
    <col min="14865" max="15105" width="14.7109375" style="17"/>
    <col min="15106" max="15106" width="20" style="17" bestFit="1" customWidth="1"/>
    <col min="15107" max="15118" width="11.7109375" style="17" customWidth="1"/>
    <col min="15119" max="15119" width="1.85546875" style="17" customWidth="1"/>
    <col min="15120" max="15120" width="16.42578125" style="17" bestFit="1" customWidth="1"/>
    <col min="15121" max="15361" width="14.7109375" style="17"/>
    <col min="15362" max="15362" width="20" style="17" bestFit="1" customWidth="1"/>
    <col min="15363" max="15374" width="11.7109375" style="17" customWidth="1"/>
    <col min="15375" max="15375" width="1.85546875" style="17" customWidth="1"/>
    <col min="15376" max="15376" width="16.42578125" style="17" bestFit="1" customWidth="1"/>
    <col min="15377" max="15617" width="14.7109375" style="17"/>
    <col min="15618" max="15618" width="20" style="17" bestFit="1" customWidth="1"/>
    <col min="15619" max="15630" width="11.7109375" style="17" customWidth="1"/>
    <col min="15631" max="15631" width="1.85546875" style="17" customWidth="1"/>
    <col min="15632" max="15632" width="16.42578125" style="17" bestFit="1" customWidth="1"/>
    <col min="15633" max="15873" width="14.7109375" style="17"/>
    <col min="15874" max="15874" width="20" style="17" bestFit="1" customWidth="1"/>
    <col min="15875" max="15886" width="11.7109375" style="17" customWidth="1"/>
    <col min="15887" max="15887" width="1.85546875" style="17" customWidth="1"/>
    <col min="15888" max="15888" width="16.42578125" style="17" bestFit="1" customWidth="1"/>
    <col min="15889" max="16129" width="14.7109375" style="17"/>
    <col min="16130" max="16130" width="20" style="17" bestFit="1" customWidth="1"/>
    <col min="16131" max="16142" width="11.7109375" style="17" customWidth="1"/>
    <col min="16143" max="16143" width="1.85546875" style="17" customWidth="1"/>
    <col min="16144" max="16144" width="16.42578125" style="17" bestFit="1" customWidth="1"/>
    <col min="16145" max="16384" width="14.7109375" style="17"/>
  </cols>
  <sheetData>
    <row r="1" spans="1:18" s="5" customFormat="1" ht="30" customHeight="1" x14ac:dyDescent="0.25">
      <c r="P1" s="6"/>
      <c r="Q1" s="36"/>
      <c r="R1" s="36"/>
    </row>
    <row r="2" spans="1:18" s="5" customFormat="1" x14ac:dyDescent="0.25">
      <c r="P2" s="6"/>
      <c r="Q2" s="25"/>
    </row>
    <row r="3" spans="1:18" s="10" customFormat="1" ht="29.25" x14ac:dyDescent="0.25">
      <c r="A3" s="5"/>
      <c r="B3" s="5"/>
      <c r="C3" s="7" t="s">
        <v>63</v>
      </c>
      <c r="D3" s="7" t="s">
        <v>75</v>
      </c>
      <c r="E3" s="7" t="s">
        <v>64</v>
      </c>
      <c r="F3" s="7" t="s">
        <v>65</v>
      </c>
      <c r="G3" s="7" t="s">
        <v>66</v>
      </c>
      <c r="H3" s="7" t="s">
        <v>67</v>
      </c>
      <c r="I3" s="7" t="s">
        <v>68</v>
      </c>
      <c r="J3" s="7" t="s">
        <v>69</v>
      </c>
      <c r="K3" s="7" t="s">
        <v>62</v>
      </c>
      <c r="L3" s="7" t="s">
        <v>74</v>
      </c>
      <c r="M3" s="7" t="s">
        <v>61</v>
      </c>
      <c r="N3" s="7" t="s">
        <v>60</v>
      </c>
      <c r="O3" s="7"/>
      <c r="P3" s="8" t="s">
        <v>70</v>
      </c>
      <c r="Q3" s="32" t="s">
        <v>11</v>
      </c>
      <c r="R3" s="9" t="s">
        <v>12</v>
      </c>
    </row>
    <row r="4" spans="1:18" s="5" customFormat="1" x14ac:dyDescent="0.25">
      <c r="A4" s="11" t="s">
        <v>13</v>
      </c>
      <c r="C4" s="12" t="s">
        <v>14</v>
      </c>
      <c r="D4" s="12" t="s">
        <v>14</v>
      </c>
      <c r="E4" s="12" t="s">
        <v>14</v>
      </c>
      <c r="F4" s="12" t="s">
        <v>14</v>
      </c>
      <c r="G4" s="12" t="s">
        <v>14</v>
      </c>
      <c r="H4" s="12" t="s">
        <v>14</v>
      </c>
      <c r="I4" s="12" t="s">
        <v>14</v>
      </c>
      <c r="J4" s="12" t="s">
        <v>14</v>
      </c>
      <c r="K4" s="12" t="s">
        <v>14</v>
      </c>
      <c r="L4" s="12" t="s">
        <v>14</v>
      </c>
      <c r="M4" s="12" t="s">
        <v>14</v>
      </c>
      <c r="N4" s="12" t="s">
        <v>14</v>
      </c>
      <c r="O4" s="12"/>
      <c r="P4" s="13" t="s">
        <v>14</v>
      </c>
      <c r="Q4" s="33" t="s">
        <v>15</v>
      </c>
      <c r="R4" s="14" t="s">
        <v>15</v>
      </c>
    </row>
    <row r="5" spans="1:18" s="5" customFormat="1" x14ac:dyDescent="0.25">
      <c r="C5" s="12" t="s">
        <v>16</v>
      </c>
      <c r="D5" s="12" t="s">
        <v>16</v>
      </c>
      <c r="E5" s="12" t="s">
        <v>16</v>
      </c>
      <c r="F5" s="12" t="s">
        <v>16</v>
      </c>
      <c r="G5" s="12" t="s">
        <v>16</v>
      </c>
      <c r="H5" s="12" t="s">
        <v>16</v>
      </c>
      <c r="I5" s="12" t="s">
        <v>16</v>
      </c>
      <c r="J5" s="12" t="s">
        <v>16</v>
      </c>
      <c r="K5" s="12" t="s">
        <v>16</v>
      </c>
      <c r="L5" s="12" t="s">
        <v>16</v>
      </c>
      <c r="M5" s="12" t="s">
        <v>16</v>
      </c>
      <c r="N5" s="12" t="s">
        <v>16</v>
      </c>
      <c r="O5" s="12"/>
      <c r="P5" s="13" t="s">
        <v>16</v>
      </c>
      <c r="Q5" s="33" t="s">
        <v>17</v>
      </c>
      <c r="R5" s="14" t="s">
        <v>17</v>
      </c>
    </row>
    <row r="6" spans="1:18" s="5" customFormat="1" x14ac:dyDescent="0.25">
      <c r="A6" s="11" t="s">
        <v>18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/>
      <c r="Q6" s="34"/>
      <c r="R6" s="15"/>
    </row>
    <row r="7" spans="1:18" x14ac:dyDescent="0.25">
      <c r="A7" s="5" t="s">
        <v>71</v>
      </c>
      <c r="C7" s="6">
        <v>8</v>
      </c>
      <c r="D7" s="6">
        <v>8</v>
      </c>
      <c r="E7" s="6">
        <v>8</v>
      </c>
      <c r="F7" s="6">
        <v>8</v>
      </c>
      <c r="G7" s="6">
        <v>8</v>
      </c>
      <c r="H7" s="6">
        <v>8</v>
      </c>
      <c r="I7" s="6">
        <v>8</v>
      </c>
      <c r="J7" s="6">
        <v>8</v>
      </c>
      <c r="K7" s="6">
        <v>8</v>
      </c>
      <c r="L7" s="6">
        <v>8</v>
      </c>
      <c r="M7" s="6">
        <v>8</v>
      </c>
      <c r="N7" s="6">
        <v>8</v>
      </c>
      <c r="O7" s="6"/>
      <c r="P7" s="6">
        <f t="shared" ref="P7:P8" si="0">SUM(C7:N7)/12</f>
        <v>8</v>
      </c>
      <c r="Q7" s="34"/>
      <c r="R7" s="31"/>
    </row>
    <row r="8" spans="1:18" x14ac:dyDescent="0.25">
      <c r="A8" s="5" t="s">
        <v>76</v>
      </c>
      <c r="C8" s="6">
        <v>1398</v>
      </c>
      <c r="D8" s="6">
        <v>1452</v>
      </c>
      <c r="E8" s="6">
        <v>1461</v>
      </c>
      <c r="F8" s="6">
        <v>1265</v>
      </c>
      <c r="G8" s="6">
        <v>1176</v>
      </c>
      <c r="H8" s="6">
        <v>1381</v>
      </c>
      <c r="I8" s="6">
        <v>1344</v>
      </c>
      <c r="J8" s="6">
        <v>1318</v>
      </c>
      <c r="K8" s="6">
        <v>1253</v>
      </c>
      <c r="L8" s="6">
        <v>1061</v>
      </c>
      <c r="M8" s="6">
        <v>1203</v>
      </c>
      <c r="N8" s="6">
        <v>1411</v>
      </c>
      <c r="O8" s="6"/>
      <c r="P8" s="6">
        <f t="shared" si="0"/>
        <v>1310.25</v>
      </c>
      <c r="Q8" s="34"/>
      <c r="R8" s="31"/>
    </row>
    <row r="9" spans="1:18" x14ac:dyDescent="0.25">
      <c r="A9" s="5" t="s">
        <v>77</v>
      </c>
      <c r="C9" s="6">
        <v>422</v>
      </c>
      <c r="D9" s="6">
        <v>421</v>
      </c>
      <c r="E9" s="6">
        <v>530</v>
      </c>
      <c r="F9" s="6">
        <v>478</v>
      </c>
      <c r="G9" s="6">
        <v>448</v>
      </c>
      <c r="H9" s="6">
        <v>515</v>
      </c>
      <c r="I9" s="6">
        <v>472</v>
      </c>
      <c r="J9" s="6">
        <v>500</v>
      </c>
      <c r="K9" s="6">
        <v>443</v>
      </c>
      <c r="L9" s="6">
        <v>475</v>
      </c>
      <c r="M9" s="6">
        <v>588</v>
      </c>
      <c r="N9" s="6">
        <v>454</v>
      </c>
      <c r="O9" s="6"/>
      <c r="P9" s="6">
        <f>SUM(C9:N9)/12</f>
        <v>478.83333333333331</v>
      </c>
      <c r="Q9" s="34"/>
      <c r="R9" s="31"/>
    </row>
    <row r="10" spans="1:18" x14ac:dyDescent="0.25">
      <c r="A10" s="18" t="s">
        <v>19</v>
      </c>
      <c r="C10" s="6">
        <v>3785</v>
      </c>
      <c r="D10" s="6">
        <v>6236</v>
      </c>
      <c r="E10" s="6">
        <v>4588</v>
      </c>
      <c r="F10" s="6">
        <v>3414</v>
      </c>
      <c r="G10" s="6">
        <v>6055</v>
      </c>
      <c r="H10" s="6">
        <v>3514</v>
      </c>
      <c r="I10" s="6">
        <v>2719</v>
      </c>
      <c r="J10" s="6">
        <v>2835</v>
      </c>
      <c r="K10" s="6">
        <v>2234</v>
      </c>
      <c r="L10" s="6">
        <v>10279</v>
      </c>
      <c r="M10" s="6">
        <v>32483</v>
      </c>
      <c r="N10" s="6">
        <v>3847</v>
      </c>
      <c r="O10" s="6"/>
      <c r="P10" s="6">
        <f t="shared" ref="P10:P12" si="1">SUM(C10:N10)/12</f>
        <v>6832.416666666667</v>
      </c>
      <c r="Q10" s="34"/>
      <c r="R10" s="31"/>
    </row>
    <row r="11" spans="1:18" x14ac:dyDescent="0.25">
      <c r="A11" s="5" t="s">
        <v>20</v>
      </c>
      <c r="C11" s="19">
        <v>2</v>
      </c>
      <c r="D11" s="19">
        <v>0</v>
      </c>
      <c r="E11" s="19">
        <v>0</v>
      </c>
      <c r="F11" s="19">
        <v>1</v>
      </c>
      <c r="G11" s="19">
        <v>0</v>
      </c>
      <c r="H11" s="19">
        <v>0</v>
      </c>
      <c r="I11" s="19">
        <v>0</v>
      </c>
      <c r="J11" s="19">
        <v>0</v>
      </c>
      <c r="K11" s="19">
        <v>1</v>
      </c>
      <c r="L11" s="19">
        <v>1</v>
      </c>
      <c r="M11" s="19">
        <v>2</v>
      </c>
      <c r="N11" s="19">
        <v>1</v>
      </c>
      <c r="O11" s="6"/>
      <c r="P11" s="19">
        <f t="shared" si="1"/>
        <v>0.66666666666666663</v>
      </c>
      <c r="Q11" s="34"/>
      <c r="R11" s="31"/>
    </row>
    <row r="12" spans="1:18" x14ac:dyDescent="0.25">
      <c r="A12" s="5" t="s">
        <v>21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6"/>
      <c r="P12" s="6">
        <f t="shared" si="1"/>
        <v>0</v>
      </c>
      <c r="Q12" s="34"/>
      <c r="R12" s="31"/>
    </row>
    <row r="13" spans="1:18" x14ac:dyDescent="0.25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34"/>
      <c r="R13" s="15"/>
    </row>
    <row r="14" spans="1:18" x14ac:dyDescent="0.25">
      <c r="A14" s="11" t="s">
        <v>22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34"/>
      <c r="R14" s="15"/>
    </row>
    <row r="15" spans="1:18" x14ac:dyDescent="0.25">
      <c r="A15" s="18" t="s">
        <v>23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1</v>
      </c>
      <c r="L15" s="19">
        <v>0</v>
      </c>
      <c r="M15" s="19">
        <v>0</v>
      </c>
      <c r="N15" s="19">
        <v>1</v>
      </c>
      <c r="O15" s="6"/>
      <c r="P15" s="6">
        <f>SUM(C15:N15)/12</f>
        <v>0.16666666666666666</v>
      </c>
      <c r="Q15" s="34"/>
      <c r="R15" s="31"/>
    </row>
    <row r="16" spans="1:18" x14ac:dyDescent="0.25">
      <c r="A16" s="18" t="s">
        <v>24</v>
      </c>
      <c r="C16" s="19">
        <v>1</v>
      </c>
      <c r="D16" s="19">
        <v>7</v>
      </c>
      <c r="E16" s="19">
        <v>7</v>
      </c>
      <c r="F16" s="19">
        <v>2</v>
      </c>
      <c r="G16" s="19">
        <v>4</v>
      </c>
      <c r="H16" s="19">
        <v>11</v>
      </c>
      <c r="I16" s="19">
        <v>5</v>
      </c>
      <c r="J16" s="19">
        <v>9</v>
      </c>
      <c r="K16" s="19">
        <v>4</v>
      </c>
      <c r="L16" s="19">
        <v>1</v>
      </c>
      <c r="M16" s="19">
        <v>78</v>
      </c>
      <c r="N16" s="19">
        <v>9</v>
      </c>
      <c r="O16" s="6"/>
      <c r="P16" s="6">
        <f>SUM(C16:N16)/12</f>
        <v>11.5</v>
      </c>
      <c r="Q16" s="34"/>
      <c r="R16" s="31"/>
    </row>
    <row r="17" spans="1:18" x14ac:dyDescent="0.25">
      <c r="A17" s="5" t="s">
        <v>25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6"/>
      <c r="P17" s="6">
        <f>SUM(C17:N17)/12</f>
        <v>0</v>
      </c>
      <c r="Q17" s="34"/>
      <c r="R17" s="31"/>
    </row>
    <row r="18" spans="1:18" x14ac:dyDescent="0.25">
      <c r="A18" s="5" t="s">
        <v>26</v>
      </c>
      <c r="C18" s="19">
        <v>3</v>
      </c>
      <c r="D18" s="19">
        <v>3</v>
      </c>
      <c r="E18" s="19">
        <v>3</v>
      </c>
      <c r="F18" s="19">
        <v>3</v>
      </c>
      <c r="G18" s="19">
        <v>3</v>
      </c>
      <c r="H18" s="19">
        <v>3</v>
      </c>
      <c r="I18" s="19">
        <v>3</v>
      </c>
      <c r="J18" s="19">
        <v>3</v>
      </c>
      <c r="K18" s="19">
        <v>3</v>
      </c>
      <c r="L18" s="19">
        <v>3</v>
      </c>
      <c r="M18" s="19">
        <v>3</v>
      </c>
      <c r="N18" s="19">
        <v>3</v>
      </c>
      <c r="O18" s="6"/>
      <c r="P18" s="6">
        <f>SUM(C18:N18)/12</f>
        <v>3</v>
      </c>
      <c r="Q18" s="34"/>
      <c r="R18" s="31"/>
    </row>
    <row r="19" spans="1:18" x14ac:dyDescent="0.25">
      <c r="A19" s="18" t="s">
        <v>27</v>
      </c>
      <c r="C19" s="19">
        <v>0</v>
      </c>
      <c r="D19" s="19">
        <v>0</v>
      </c>
      <c r="E19" s="19">
        <v>0</v>
      </c>
      <c r="F19" s="19">
        <v>1</v>
      </c>
      <c r="G19" s="19">
        <v>1</v>
      </c>
      <c r="H19" s="19">
        <v>0</v>
      </c>
      <c r="I19" s="19">
        <v>1</v>
      </c>
      <c r="J19" s="19">
        <v>1</v>
      </c>
      <c r="K19" s="19">
        <v>1</v>
      </c>
      <c r="L19" s="19">
        <v>0</v>
      </c>
      <c r="M19" s="19">
        <v>0</v>
      </c>
      <c r="N19" s="19">
        <v>0</v>
      </c>
      <c r="O19" s="6"/>
      <c r="P19" s="6">
        <f t="shared" ref="P19:P20" si="2">SUM(C19:N19)/12</f>
        <v>0.41666666666666669</v>
      </c>
      <c r="Q19" s="34"/>
      <c r="R19" s="31"/>
    </row>
    <row r="20" spans="1:18" x14ac:dyDescent="0.25">
      <c r="A20" s="18" t="s">
        <v>28</v>
      </c>
      <c r="C20" s="19">
        <v>11</v>
      </c>
      <c r="D20" s="19">
        <v>8</v>
      </c>
      <c r="E20" s="19">
        <v>6</v>
      </c>
      <c r="F20" s="19">
        <v>7</v>
      </c>
      <c r="G20" s="19">
        <v>12</v>
      </c>
      <c r="H20" s="19">
        <v>8</v>
      </c>
      <c r="I20" s="19">
        <v>10</v>
      </c>
      <c r="J20" s="19">
        <v>9</v>
      </c>
      <c r="K20" s="19">
        <v>10</v>
      </c>
      <c r="L20" s="19">
        <v>5</v>
      </c>
      <c r="M20" s="19">
        <v>13</v>
      </c>
      <c r="N20" s="19">
        <v>7</v>
      </c>
      <c r="O20" s="6"/>
      <c r="P20" s="6">
        <f t="shared" si="2"/>
        <v>8.8333333333333339</v>
      </c>
      <c r="Q20" s="34"/>
      <c r="R20" s="31"/>
    </row>
    <row r="21" spans="1:18" x14ac:dyDescent="0.25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Q21" s="34"/>
      <c r="R21" s="15"/>
    </row>
    <row r="22" spans="1:18" x14ac:dyDescent="0.25">
      <c r="A22" s="11" t="s">
        <v>29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34"/>
      <c r="R22" s="15"/>
    </row>
    <row r="23" spans="1:18" x14ac:dyDescent="0.25">
      <c r="A23" s="18" t="s">
        <v>30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6"/>
      <c r="Q23" s="34"/>
      <c r="R23" s="31"/>
    </row>
    <row r="24" spans="1:18" x14ac:dyDescent="0.25">
      <c r="A24" s="18" t="s">
        <v>31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6"/>
      <c r="Q24" s="34"/>
      <c r="R24" s="31"/>
    </row>
    <row r="25" spans="1:18" x14ac:dyDescent="0.25">
      <c r="A25" s="18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34"/>
      <c r="R25" s="15"/>
    </row>
    <row r="26" spans="1:18" s="5" customFormat="1" x14ac:dyDescent="0.25">
      <c r="A26" s="11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34"/>
      <c r="R26" s="15"/>
    </row>
    <row r="27" spans="1:18" x14ac:dyDescent="0.25">
      <c r="A27" s="18" t="s">
        <v>33</v>
      </c>
      <c r="C27" s="39" t="s">
        <v>87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6"/>
      <c r="P27" s="6">
        <v>1</v>
      </c>
      <c r="Q27" s="34"/>
      <c r="R27" s="31"/>
    </row>
    <row r="28" spans="1:18" x14ac:dyDescent="0.25">
      <c r="A28" s="5" t="s">
        <v>34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6"/>
      <c r="P28" s="6">
        <v>14.5</v>
      </c>
      <c r="Q28" s="34"/>
      <c r="R28" s="31"/>
    </row>
    <row r="29" spans="1:18" x14ac:dyDescent="0.25">
      <c r="A29" s="5" t="s">
        <v>35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6"/>
      <c r="P29" s="6">
        <v>0.33333333333333331</v>
      </c>
      <c r="Q29" s="34"/>
      <c r="R29" s="15"/>
    </row>
    <row r="30" spans="1:18" s="5" customFormat="1" x14ac:dyDescent="0.25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34"/>
      <c r="R30" s="15"/>
    </row>
    <row r="31" spans="1:18" s="5" customFormat="1" x14ac:dyDescent="0.25">
      <c r="A31" s="11" t="s">
        <v>36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34"/>
      <c r="R31" s="15"/>
    </row>
    <row r="32" spans="1:18" x14ac:dyDescent="0.25">
      <c r="A32" s="18" t="s">
        <v>37</v>
      </c>
      <c r="C32" s="6">
        <v>1</v>
      </c>
      <c r="D32" s="6">
        <v>1</v>
      </c>
      <c r="E32" s="6">
        <v>1</v>
      </c>
      <c r="F32" s="6">
        <v>1</v>
      </c>
      <c r="G32" s="6">
        <v>1</v>
      </c>
      <c r="H32" s="6">
        <v>1</v>
      </c>
      <c r="I32" s="6">
        <v>1</v>
      </c>
      <c r="J32" s="6">
        <v>1</v>
      </c>
      <c r="K32" s="6">
        <v>1</v>
      </c>
      <c r="L32" s="6">
        <v>1</v>
      </c>
      <c r="M32" s="6">
        <v>1</v>
      </c>
      <c r="N32" s="6">
        <v>1</v>
      </c>
      <c r="O32" s="6"/>
      <c r="P32" s="6">
        <f t="shared" ref="P32:P36" si="3">SUM(C32:N32)/12</f>
        <v>1</v>
      </c>
      <c r="Q32" s="34"/>
      <c r="R32" s="31"/>
    </row>
    <row r="33" spans="1:18" x14ac:dyDescent="0.25">
      <c r="A33" s="5" t="s">
        <v>38</v>
      </c>
      <c r="C33" s="6">
        <v>1</v>
      </c>
      <c r="D33" s="6">
        <v>1</v>
      </c>
      <c r="E33" s="6">
        <v>1</v>
      </c>
      <c r="F33" s="6">
        <v>1</v>
      </c>
      <c r="G33" s="6">
        <v>1</v>
      </c>
      <c r="H33" s="6">
        <v>1</v>
      </c>
      <c r="I33" s="6">
        <v>1</v>
      </c>
      <c r="J33" s="6">
        <v>1</v>
      </c>
      <c r="K33" s="6">
        <v>1</v>
      </c>
      <c r="L33" s="6">
        <v>1</v>
      </c>
      <c r="M33" s="6">
        <v>1</v>
      </c>
      <c r="N33" s="6">
        <v>1</v>
      </c>
      <c r="O33" s="6"/>
      <c r="P33" s="6">
        <f t="shared" si="3"/>
        <v>1</v>
      </c>
      <c r="Q33" s="34"/>
      <c r="R33" s="31"/>
    </row>
    <row r="34" spans="1:18" x14ac:dyDescent="0.25">
      <c r="A34" s="5" t="s">
        <v>39</v>
      </c>
      <c r="C34" s="6">
        <v>6</v>
      </c>
      <c r="D34" s="6">
        <v>6</v>
      </c>
      <c r="E34" s="6">
        <v>6</v>
      </c>
      <c r="F34" s="6">
        <v>6</v>
      </c>
      <c r="G34" s="6">
        <v>6</v>
      </c>
      <c r="H34" s="6">
        <v>6</v>
      </c>
      <c r="I34" s="6">
        <v>6</v>
      </c>
      <c r="J34" s="6">
        <v>6</v>
      </c>
      <c r="K34" s="6">
        <v>6</v>
      </c>
      <c r="L34" s="6">
        <v>6</v>
      </c>
      <c r="M34" s="6">
        <v>6</v>
      </c>
      <c r="N34" s="6">
        <v>6</v>
      </c>
      <c r="O34" s="6"/>
      <c r="P34" s="6">
        <f t="shared" si="3"/>
        <v>6</v>
      </c>
      <c r="Q34" s="34"/>
      <c r="R34" s="31"/>
    </row>
    <row r="35" spans="1:18" x14ac:dyDescent="0.25">
      <c r="A35" s="5" t="s">
        <v>40</v>
      </c>
      <c r="C35" s="41">
        <v>1416</v>
      </c>
      <c r="D35" s="41">
        <v>1420</v>
      </c>
      <c r="E35" s="41">
        <v>1445</v>
      </c>
      <c r="F35" s="41">
        <v>1532</v>
      </c>
      <c r="G35" s="41">
        <v>1455</v>
      </c>
      <c r="H35" s="41">
        <v>1484</v>
      </c>
      <c r="I35" s="41">
        <v>1481</v>
      </c>
      <c r="J35" s="41">
        <v>1502</v>
      </c>
      <c r="K35" s="41">
        <v>1520</v>
      </c>
      <c r="L35" s="6">
        <v>24</v>
      </c>
      <c r="M35" s="6">
        <v>26</v>
      </c>
      <c r="N35" s="6">
        <v>19</v>
      </c>
      <c r="O35" s="6"/>
      <c r="P35" s="19">
        <f>+AVERAGE(L35:N35)</f>
        <v>23</v>
      </c>
      <c r="Q35" s="34"/>
      <c r="R35" s="31"/>
    </row>
    <row r="36" spans="1:18" x14ac:dyDescent="0.25">
      <c r="A36" s="5" t="s">
        <v>41</v>
      </c>
      <c r="C36" s="41"/>
      <c r="D36" s="41"/>
      <c r="E36" s="41"/>
      <c r="F36" s="41"/>
      <c r="G36" s="41"/>
      <c r="H36" s="41"/>
      <c r="I36" s="41"/>
      <c r="J36" s="41"/>
      <c r="K36" s="41"/>
      <c r="L36" s="6">
        <v>1456</v>
      </c>
      <c r="M36" s="6">
        <v>1464</v>
      </c>
      <c r="N36" s="6">
        <v>1473</v>
      </c>
      <c r="O36" s="6"/>
      <c r="P36" s="19">
        <f>+AVERAGE(L36:N36)</f>
        <v>1464.3333333333333</v>
      </c>
      <c r="Q36" s="34"/>
      <c r="R36" s="31"/>
    </row>
    <row r="37" spans="1:18" x14ac:dyDescent="0.25">
      <c r="A37" s="5" t="s">
        <v>42</v>
      </c>
      <c r="C37" s="6">
        <v>3</v>
      </c>
      <c r="D37" s="6">
        <v>3</v>
      </c>
      <c r="E37" s="6">
        <v>3</v>
      </c>
      <c r="F37" s="6">
        <v>3</v>
      </c>
      <c r="G37" s="6">
        <v>3</v>
      </c>
      <c r="H37" s="6">
        <v>3</v>
      </c>
      <c r="I37" s="6">
        <v>3</v>
      </c>
      <c r="J37" s="6">
        <v>3</v>
      </c>
      <c r="K37" s="6">
        <v>3</v>
      </c>
      <c r="L37" s="6">
        <v>3</v>
      </c>
      <c r="M37" s="6">
        <v>3</v>
      </c>
      <c r="N37" s="6">
        <v>3</v>
      </c>
      <c r="O37" s="6"/>
      <c r="P37" s="6">
        <v>3</v>
      </c>
      <c r="Q37" s="34"/>
      <c r="R37" s="31"/>
    </row>
    <row r="38" spans="1:18" s="5" customFormat="1" x14ac:dyDescent="0.25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34"/>
      <c r="R38" s="15"/>
    </row>
    <row r="39" spans="1:18" s="5" customFormat="1" x14ac:dyDescent="0.25">
      <c r="A39" s="11" t="s">
        <v>43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34"/>
      <c r="R39" s="15"/>
    </row>
    <row r="40" spans="1:18" s="5" customFormat="1" x14ac:dyDescent="0.25">
      <c r="A40" s="18" t="s">
        <v>44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6"/>
      <c r="P40" s="6"/>
      <c r="Q40" s="34"/>
      <c r="R40" s="34"/>
    </row>
    <row r="41" spans="1:18" s="5" customFormat="1" x14ac:dyDescent="0.25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34"/>
      <c r="R41" s="15"/>
    </row>
    <row r="42" spans="1:18" s="5" customFormat="1" x14ac:dyDescent="0.25">
      <c r="A42" s="11" t="s">
        <v>45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34"/>
      <c r="R42" s="15"/>
    </row>
    <row r="43" spans="1:18" s="5" customFormat="1" x14ac:dyDescent="0.25">
      <c r="A43" s="18" t="s">
        <v>46</v>
      </c>
      <c r="C43" s="6">
        <v>5</v>
      </c>
      <c r="D43" s="6">
        <v>5</v>
      </c>
      <c r="E43" s="6">
        <v>5</v>
      </c>
      <c r="F43" s="6">
        <v>5</v>
      </c>
      <c r="G43" s="6">
        <v>5</v>
      </c>
      <c r="H43" s="6">
        <v>5</v>
      </c>
      <c r="I43" s="6">
        <v>5</v>
      </c>
      <c r="J43" s="6">
        <v>5</v>
      </c>
      <c r="K43" s="6">
        <v>5</v>
      </c>
      <c r="L43" s="6">
        <v>5</v>
      </c>
      <c r="M43" s="6">
        <v>5</v>
      </c>
      <c r="N43" s="6">
        <v>5</v>
      </c>
      <c r="O43" s="6"/>
      <c r="P43" s="6">
        <f>SUM(C43:N43)/12</f>
        <v>5</v>
      </c>
      <c r="Q43" s="34"/>
      <c r="R43" s="31"/>
    </row>
    <row r="44" spans="1:18" s="5" customFormat="1" x14ac:dyDescent="0.25">
      <c r="A44" s="18" t="s">
        <v>47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34"/>
      <c r="R44" s="15"/>
    </row>
    <row r="45" spans="1:18" s="5" customFormat="1" x14ac:dyDescent="0.25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34"/>
      <c r="R45" s="15"/>
    </row>
    <row r="46" spans="1:18" s="5" customFormat="1" x14ac:dyDescent="0.25">
      <c r="A46" s="11" t="s">
        <v>48</v>
      </c>
      <c r="B46" s="11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35"/>
      <c r="R46" s="21"/>
    </row>
    <row r="47" spans="1:18" s="5" customFormat="1" x14ac:dyDescent="0.25">
      <c r="A47" s="5" t="s">
        <v>49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6"/>
      <c r="P47" s="19">
        <f>SUM(C47:N47)/12</f>
        <v>0</v>
      </c>
      <c r="Q47" s="34"/>
      <c r="R47" s="15"/>
    </row>
    <row r="48" spans="1:18" s="5" customFormat="1" x14ac:dyDescent="0.25">
      <c r="A48" s="18" t="s">
        <v>50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6"/>
      <c r="P48" s="19">
        <f>SUM(C48:N48)/12</f>
        <v>0</v>
      </c>
      <c r="Q48" s="34"/>
      <c r="R48" s="15"/>
    </row>
    <row r="49" spans="1:18" s="5" customFormat="1" x14ac:dyDescent="0.25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34"/>
      <c r="R49" s="15"/>
    </row>
    <row r="50" spans="1:18" s="5" customFormat="1" x14ac:dyDescent="0.25">
      <c r="A50" s="11" t="s">
        <v>78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34"/>
      <c r="R50" s="15"/>
    </row>
    <row r="51" spans="1:18" s="5" customFormat="1" x14ac:dyDescent="0.25">
      <c r="A51" s="5" t="s">
        <v>79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6</v>
      </c>
      <c r="M51" s="6">
        <v>6</v>
      </c>
      <c r="N51" s="6">
        <v>7</v>
      </c>
      <c r="O51" s="6"/>
      <c r="P51" s="6">
        <v>7</v>
      </c>
      <c r="Q51" s="34"/>
      <c r="R51" s="15"/>
    </row>
    <row r="52" spans="1:18" s="5" customFormat="1" x14ac:dyDescent="0.25">
      <c r="A52" s="5" t="s">
        <v>86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57</v>
      </c>
      <c r="O52" s="6"/>
      <c r="P52" s="6">
        <v>50</v>
      </c>
      <c r="Q52" s="34"/>
      <c r="R52" s="15"/>
    </row>
    <row r="53" spans="1:18" s="5" customFormat="1" x14ac:dyDescent="0.25">
      <c r="P53" s="22"/>
      <c r="Q53" s="34"/>
      <c r="R53" s="15"/>
    </row>
    <row r="54" spans="1:18" s="5" customFormat="1" ht="29.25" x14ac:dyDescent="0.25">
      <c r="A54" s="11" t="s">
        <v>51</v>
      </c>
      <c r="C54" s="23" t="s">
        <v>63</v>
      </c>
      <c r="D54" s="23" t="s">
        <v>75</v>
      </c>
      <c r="E54" s="23" t="s">
        <v>64</v>
      </c>
      <c r="F54" s="23" t="s">
        <v>65</v>
      </c>
      <c r="G54" s="23" t="s">
        <v>66</v>
      </c>
      <c r="H54" s="23" t="s">
        <v>67</v>
      </c>
      <c r="I54" s="23" t="s">
        <v>68</v>
      </c>
      <c r="J54" s="23" t="s">
        <v>69</v>
      </c>
      <c r="K54" s="23" t="s">
        <v>62</v>
      </c>
      <c r="L54" s="23" t="s">
        <v>74</v>
      </c>
      <c r="M54" s="23" t="s">
        <v>61</v>
      </c>
      <c r="N54" s="23" t="s">
        <v>60</v>
      </c>
      <c r="O54" s="16"/>
      <c r="P54" s="24" t="s">
        <v>70</v>
      </c>
      <c r="Q54" s="34"/>
      <c r="R54" s="15"/>
    </row>
    <row r="55" spans="1:18" x14ac:dyDescent="0.25">
      <c r="A55" s="5" t="s">
        <v>52</v>
      </c>
      <c r="C55" s="25">
        <v>3146763.21</v>
      </c>
      <c r="D55" s="25">
        <v>3106559.41</v>
      </c>
      <c r="E55" s="25">
        <v>3072814.26</v>
      </c>
      <c r="F55" s="25">
        <v>3179056.72</v>
      </c>
      <c r="G55" s="25">
        <v>3219973.14</v>
      </c>
      <c r="H55" s="25">
        <v>3121498.29</v>
      </c>
      <c r="I55" s="25">
        <v>3167737.91</v>
      </c>
      <c r="J55" s="25">
        <v>3197123.7</v>
      </c>
      <c r="K55" s="25">
        <v>3093436.74</v>
      </c>
      <c r="L55" s="25">
        <v>3125970.52</v>
      </c>
      <c r="M55" s="25">
        <v>3171662.36</v>
      </c>
      <c r="N55" s="25">
        <v>3052242.25</v>
      </c>
      <c r="O55" s="25"/>
      <c r="P55" s="6">
        <f>SUM(C55:N55)/12</f>
        <v>3137903.209166667</v>
      </c>
      <c r="Q55" s="34"/>
      <c r="R55" s="15"/>
    </row>
    <row r="56" spans="1:18" x14ac:dyDescent="0.25">
      <c r="A56" s="5" t="s">
        <v>72</v>
      </c>
      <c r="C56" s="6">
        <v>146435.5</v>
      </c>
      <c r="D56" s="6">
        <v>106196.63</v>
      </c>
      <c r="E56" s="6">
        <v>72486.55</v>
      </c>
      <c r="F56" s="6">
        <v>178718.09</v>
      </c>
      <c r="G56" s="6">
        <v>219645.43</v>
      </c>
      <c r="H56" s="6">
        <v>121159.66</v>
      </c>
      <c r="I56" s="6">
        <v>165454.43</v>
      </c>
      <c r="J56" s="6">
        <v>192959.38</v>
      </c>
      <c r="K56" s="6">
        <v>95015.26</v>
      </c>
      <c r="L56" s="6">
        <v>125642.81</v>
      </c>
      <c r="M56" s="6">
        <v>171323.73</v>
      </c>
      <c r="N56" s="6">
        <v>51914.54</v>
      </c>
      <c r="O56" s="6"/>
      <c r="P56" s="6">
        <f>SUM(C56:N56)/12</f>
        <v>137246.00083333332</v>
      </c>
      <c r="Q56" s="34"/>
      <c r="R56" s="15"/>
    </row>
    <row r="57" spans="1:18" x14ac:dyDescent="0.25">
      <c r="A57" s="5" t="s">
        <v>73</v>
      </c>
      <c r="C57" s="26">
        <f t="shared" ref="C57:M57" si="4">+C55-C56</f>
        <v>3000327.71</v>
      </c>
      <c r="D57" s="26">
        <f t="shared" si="4"/>
        <v>3000362.7800000003</v>
      </c>
      <c r="E57" s="26">
        <f t="shared" si="4"/>
        <v>3000327.71</v>
      </c>
      <c r="F57" s="26">
        <f t="shared" si="4"/>
        <v>3000338.6300000004</v>
      </c>
      <c r="G57" s="26">
        <f t="shared" si="4"/>
        <v>3000327.71</v>
      </c>
      <c r="H57" s="26">
        <f t="shared" si="4"/>
        <v>3000338.63</v>
      </c>
      <c r="I57" s="26">
        <f t="shared" si="4"/>
        <v>3002283.48</v>
      </c>
      <c r="J57" s="26">
        <f t="shared" si="4"/>
        <v>3004164.3200000003</v>
      </c>
      <c r="K57" s="26">
        <f t="shared" si="4"/>
        <v>2998421.4800000004</v>
      </c>
      <c r="L57" s="26">
        <f t="shared" si="4"/>
        <v>3000327.71</v>
      </c>
      <c r="M57" s="26">
        <f t="shared" si="4"/>
        <v>3000338.63</v>
      </c>
      <c r="N57" s="26">
        <f>+N55-N56</f>
        <v>3000327.71</v>
      </c>
      <c r="O57" s="6"/>
      <c r="P57" s="26">
        <f>SUM(C57:N57)/12</f>
        <v>3000657.2083333335</v>
      </c>
      <c r="Q57" s="34"/>
      <c r="R57" s="15"/>
    </row>
    <row r="58" spans="1:18" x14ac:dyDescent="0.25">
      <c r="A58" s="5" t="s">
        <v>54</v>
      </c>
      <c r="C58" s="6">
        <v>400000</v>
      </c>
      <c r="D58" s="6">
        <v>400000</v>
      </c>
      <c r="E58" s="6">
        <v>400000</v>
      </c>
      <c r="F58" s="6">
        <v>400000.18</v>
      </c>
      <c r="G58" s="6">
        <v>400000.12</v>
      </c>
      <c r="H58" s="6">
        <v>400000</v>
      </c>
      <c r="I58" s="6">
        <v>400002.73</v>
      </c>
      <c r="J58" s="6">
        <v>400000</v>
      </c>
      <c r="K58" s="6">
        <v>400000</v>
      </c>
      <c r="L58" s="6">
        <v>400000</v>
      </c>
      <c r="M58" s="6">
        <v>400000</v>
      </c>
      <c r="N58" s="6">
        <v>400000</v>
      </c>
      <c r="O58" s="6"/>
      <c r="P58" s="6">
        <f>SUM(C58:N58)/12</f>
        <v>400000.25249999994</v>
      </c>
      <c r="Q58" s="34"/>
      <c r="R58" s="15"/>
    </row>
    <row r="59" spans="1:18" x14ac:dyDescent="0.25">
      <c r="A59" s="5" t="s">
        <v>55</v>
      </c>
      <c r="C59" s="37">
        <f t="shared" ref="C59:M59" si="5">+C57-C58</f>
        <v>2600327.71</v>
      </c>
      <c r="D59" s="37">
        <f t="shared" si="5"/>
        <v>2600362.7800000003</v>
      </c>
      <c r="E59" s="37">
        <f t="shared" si="5"/>
        <v>2600327.71</v>
      </c>
      <c r="F59" s="37">
        <f t="shared" si="5"/>
        <v>2600338.4500000002</v>
      </c>
      <c r="G59" s="37">
        <f t="shared" si="5"/>
        <v>2600327.59</v>
      </c>
      <c r="H59" s="37">
        <f t="shared" si="5"/>
        <v>2600338.63</v>
      </c>
      <c r="I59" s="37">
        <f t="shared" si="5"/>
        <v>2602280.75</v>
      </c>
      <c r="J59" s="37">
        <f t="shared" si="5"/>
        <v>2604164.3200000003</v>
      </c>
      <c r="K59" s="37">
        <f t="shared" si="5"/>
        <v>2598421.4800000004</v>
      </c>
      <c r="L59" s="37">
        <f t="shared" si="5"/>
        <v>2600327.71</v>
      </c>
      <c r="M59" s="37">
        <f t="shared" si="5"/>
        <v>2600338.63</v>
      </c>
      <c r="N59" s="37">
        <f>+N57-N58</f>
        <v>2600327.71</v>
      </c>
      <c r="O59" s="25"/>
      <c r="P59" s="26">
        <f>SUM(C59:N59)/12</f>
        <v>2600656.9558333335</v>
      </c>
      <c r="Q59" s="34"/>
      <c r="R59" s="15"/>
    </row>
    <row r="60" spans="1:18" s="5" customFormat="1" x14ac:dyDescent="0.25"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6"/>
      <c r="Q60" s="34"/>
      <c r="R60" s="15"/>
    </row>
    <row r="61" spans="1:18" s="5" customFormat="1" x14ac:dyDescent="0.25">
      <c r="A61" s="11" t="s">
        <v>56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6"/>
      <c r="Q61" s="34"/>
      <c r="R61" s="15"/>
    </row>
    <row r="62" spans="1:18" x14ac:dyDescent="0.25">
      <c r="A62" s="18" t="s">
        <v>53</v>
      </c>
      <c r="C62" s="25">
        <v>10454357.34</v>
      </c>
      <c r="D62" s="25">
        <v>10044813.26</v>
      </c>
      <c r="E62" s="25">
        <v>18251469.489999998</v>
      </c>
      <c r="F62" s="25">
        <v>8087764.8700000001</v>
      </c>
      <c r="G62" s="25">
        <v>8863277.5999999996</v>
      </c>
      <c r="H62" s="25">
        <v>8982349.8800000008</v>
      </c>
      <c r="I62" s="25">
        <v>8346384.7300000004</v>
      </c>
      <c r="J62" s="25">
        <v>8765535.8699999992</v>
      </c>
      <c r="K62" s="25">
        <v>7439555.1699999999</v>
      </c>
      <c r="L62" s="25">
        <v>35975000.859999999</v>
      </c>
      <c r="M62" s="25">
        <v>15717647.75</v>
      </c>
      <c r="N62" s="25">
        <v>20655088.07</v>
      </c>
      <c r="O62" s="25"/>
      <c r="P62" s="6">
        <f>SUM(C62:N62)/12</f>
        <v>13465270.407499999</v>
      </c>
    </row>
    <row r="64" spans="1:18" x14ac:dyDescent="0.25">
      <c r="L64" s="27" t="s">
        <v>57</v>
      </c>
      <c r="M64" s="27"/>
      <c r="N64" s="28"/>
      <c r="O64" s="28"/>
      <c r="P64" s="29"/>
    </row>
    <row r="65" spans="12:16" x14ac:dyDescent="0.25">
      <c r="L65" s="27" t="s">
        <v>58</v>
      </c>
      <c r="M65" s="30"/>
      <c r="N65" s="28"/>
      <c r="O65" s="28"/>
      <c r="P65" s="29"/>
    </row>
    <row r="66" spans="12:16" x14ac:dyDescent="0.25">
      <c r="L66" s="27" t="s">
        <v>85</v>
      </c>
      <c r="M66" s="27"/>
      <c r="N66" s="27"/>
      <c r="O66" s="27"/>
      <c r="P66" s="29"/>
    </row>
    <row r="67" spans="12:16" x14ac:dyDescent="0.25">
      <c r="L67" s="27" t="s">
        <v>59</v>
      </c>
      <c r="M67" s="27"/>
      <c r="N67" s="28"/>
      <c r="O67" s="28"/>
      <c r="P67" s="29"/>
    </row>
  </sheetData>
  <mergeCells count="10">
    <mergeCell ref="C27:N29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</mergeCells>
  <phoneticPr fontId="6" type="noConversion"/>
  <pageMargins left="0.7" right="0.7" top="0.75" bottom="0.75" header="0.3" footer="0.3"/>
  <pageSetup orientation="portrait" r:id="rId1"/>
  <ignoredErrors>
    <ignoredError sqref="R60:R70" unlockedFormula="1"/>
    <ignoredError sqref="P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FY21</vt:lpstr>
      <vt:lpstr>Instructions!Print_Area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Cain</dc:creator>
  <cp:lastModifiedBy>Jana Cain</cp:lastModifiedBy>
  <cp:lastPrinted>2022-01-18T20:41:26Z</cp:lastPrinted>
  <dcterms:created xsi:type="dcterms:W3CDTF">2022-01-12T00:42:05Z</dcterms:created>
  <dcterms:modified xsi:type="dcterms:W3CDTF">2022-01-19T22:18:40Z</dcterms:modified>
</cp:coreProperties>
</file>